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line\Dropbox (Avenir Health)\Eline files\WHO\SITE\Website\"/>
    </mc:Choice>
  </mc:AlternateContent>
  <xr:revisionPtr revIDLastSave="0" documentId="13_ncr:1_{B16B7BEB-00B3-411E-A3CF-B1AAD9F8BDF8}" xr6:coauthVersionLast="45" xr6:coauthVersionMax="45" xr10:uidLastSave="{00000000-0000-0000-0000-000000000000}"/>
  <bookViews>
    <workbookView xWindow="-108" yWindow="-108" windowWidth="23256" windowHeight="12576" tabRatio="549" firstSheet="1" activeTab="1" xr2:uid="{A56CFAA9-4E1E-49BE-9E20-48DAF27C4BEA}"/>
  </bookViews>
  <sheets>
    <sheet name="Natural History flow chart" sheetId="1" r:id="rId1"/>
    <sheet name="Training example dataset" sheetId="9"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9" l="1"/>
  <c r="G37" i="9"/>
  <c r="G36" i="9"/>
  <c r="G35" i="9"/>
  <c r="G15" i="9"/>
  <c r="G14" i="9"/>
  <c r="G13" i="9"/>
  <c r="G12" i="9"/>
  <c r="G11" i="9"/>
  <c r="G10" i="9"/>
  <c r="G9" i="9"/>
  <c r="G8" i="9"/>
  <c r="G7" i="9"/>
  <c r="G6" i="9"/>
  <c r="G4" i="9"/>
  <c r="G3" i="9"/>
  <c r="F32" i="9" l="1"/>
  <c r="G32" i="9" s="1"/>
  <c r="F17" i="9" l="1"/>
  <c r="G17" i="9" s="1"/>
  <c r="E25" i="9" l="1"/>
  <c r="D25" i="9"/>
  <c r="F28" i="9" l="1"/>
  <c r="G28" i="9" s="1"/>
  <c r="F27" i="9"/>
  <c r="G27" i="9" s="1"/>
  <c r="F16" i="9" l="1"/>
  <c r="G16" i="9" s="1"/>
  <c r="F26" i="9" l="1"/>
  <c r="G26" i="9" s="1"/>
  <c r="F19" i="9"/>
  <c r="G19" i="9" s="1"/>
  <c r="F33" i="9" l="1"/>
  <c r="G33" i="9" s="1"/>
  <c r="D5" i="9" l="1"/>
  <c r="F31" i="9" l="1"/>
  <c r="G31" i="9" s="1"/>
  <c r="F30" i="9"/>
  <c r="G30" i="9" s="1"/>
  <c r="F29" i="9"/>
  <c r="G29" i="9" s="1"/>
  <c r="F25" i="9"/>
  <c r="G25" i="9" s="1"/>
  <c r="F23" i="9"/>
  <c r="G23" i="9" s="1"/>
  <c r="F22" i="9"/>
  <c r="G22" i="9" s="1"/>
  <c r="F21" i="9"/>
  <c r="G21" i="9" s="1"/>
  <c r="F20" i="9"/>
  <c r="G20" i="9" s="1"/>
  <c r="F18" i="9"/>
  <c r="G18" i="9" s="1"/>
  <c r="F5" i="9"/>
  <c r="G5" i="9" s="1"/>
  <c r="D34" i="9" l="1"/>
  <c r="F24" i="9" l="1"/>
  <c r="G24" i="9" s="1"/>
  <c r="F34" i="9"/>
  <c r="G34" i="9" s="1"/>
  <c r="N16" i="1" l="1"/>
  <c r="N15" i="1"/>
  <c r="N14" i="1"/>
  <c r="N13" i="1"/>
  <c r="N12" i="1"/>
  <c r="O6" i="1"/>
  <c r="O5" i="1"/>
</calcChain>
</file>

<file path=xl/sharedStrings.xml><?xml version="1.0" encoding="utf-8"?>
<sst xmlns="http://schemas.openxmlformats.org/spreadsheetml/2006/main" count="217" uniqueCount="105">
  <si>
    <t>Parameter</t>
  </si>
  <si>
    <t>Description</t>
  </si>
  <si>
    <t>Value</t>
  </si>
  <si>
    <t>λ</t>
  </si>
  <si>
    <t>Force of infection</t>
  </si>
  <si>
    <t>ν1</t>
  </si>
  <si>
    <t>Rate of treatment seeking -- during Primary+Secondary</t>
  </si>
  <si>
    <t>v2</t>
  </si>
  <si>
    <t>Rate of treatment seeking -- during Latent</t>
  </si>
  <si>
    <t>ψ1</t>
  </si>
  <si>
    <t>psi1</t>
  </si>
  <si>
    <t>Probability of cure when treated -- during Primary+Secondary, or during symptomatic Latent, i.e. during a recurrence</t>
  </si>
  <si>
    <t>ψ2</t>
  </si>
  <si>
    <t>psi2</t>
  </si>
  <si>
    <t>φ</t>
  </si>
  <si>
    <t>phi</t>
  </si>
  <si>
    <t>Proportion of cases during Primary+Secondary, that become RPR-seronegative immediately</t>
  </si>
  <si>
    <t>α</t>
  </si>
  <si>
    <t>Screening rate</t>
  </si>
  <si>
    <t xml:space="preserve">ν2*ψ1 + α*ψ2 </t>
  </si>
  <si>
    <t>Duration, in weeks:</t>
  </si>
  <si>
    <t>σ1</t>
  </si>
  <si>
    <t>σ2</t>
  </si>
  <si>
    <t>σ3</t>
  </si>
  <si>
    <t>σ4</t>
  </si>
  <si>
    <t>σ5</t>
  </si>
  <si>
    <t>Function of probability of transmission per sexual contact, the number of partners, acts per partner, condom use and the probability of encountering an infectious partner</t>
  </si>
  <si>
    <t>User entry, by calendar year and transmission/risk group</t>
  </si>
  <si>
    <t>Probability of cure when treated following screening during Latent</t>
  </si>
  <si>
    <t>Comment</t>
  </si>
  <si>
    <t>Lower than for Primary/Secondary, because single-dose standard treatment is less effective in late latent -- the WHO/CDC treatment recommendation is 3 dosages</t>
  </si>
  <si>
    <t>Comments</t>
  </si>
  <si>
    <t>FSW</t>
  </si>
  <si>
    <t>Syphilis natural history, in Elimination model</t>
  </si>
  <si>
    <t>Population &amp; risk behaviour &amp; transmission model structure:</t>
  </si>
  <si>
    <t>Version 02 May 2019</t>
  </si>
  <si>
    <t>Number of partners per year</t>
  </si>
  <si>
    <t>Frequency of sex acts per partner</t>
  </si>
  <si>
    <t>% of acts where a condom was used</t>
  </si>
  <si>
    <t>% of the group that is married</t>
  </si>
  <si>
    <t>Sexual mixing matrix, of how the 7 groups interact</t>
  </si>
  <si>
    <t>Turn-over rate / duration of FSW work, per FSW</t>
  </si>
  <si>
    <t>Male-to-female</t>
  </si>
  <si>
    <t>Female-to-male</t>
  </si>
  <si>
    <t>Male-to-Male / MSM</t>
  </si>
  <si>
    <r>
      <rPr>
        <b/>
        <sz val="11"/>
        <color theme="1"/>
        <rFont val="Calibri"/>
        <family val="2"/>
        <scheme val="minor"/>
      </rPr>
      <t>Sexual behaviour data</t>
    </r>
    <r>
      <rPr>
        <sz val="11"/>
        <color theme="1"/>
        <rFont val="Calibri"/>
        <family val="2"/>
        <scheme val="minor"/>
      </rPr>
      <t xml:space="preserve"> are pre-loaded from existing Spectrum-Goals national HIV epidemic calibrations (2016 global fast track analysis for UNAIDS)</t>
    </r>
  </si>
  <si>
    <t>Transmission probabilities (per act):</t>
  </si>
  <si>
    <t>Fitted to match observed prevalence data, by group and year etc.</t>
  </si>
  <si>
    <t>Diagnostic test</t>
  </si>
  <si>
    <t>N positive</t>
  </si>
  <si>
    <t>N tested</t>
  </si>
  <si>
    <t>Test unknown</t>
  </si>
  <si>
    <t>Year</t>
    <phoneticPr fontId="4"/>
  </si>
  <si>
    <t>Source</t>
    <phoneticPr fontId="4"/>
  </si>
  <si>
    <t>RPR &amp; TPHA</t>
  </si>
  <si>
    <t>Rapid (TPHA-based) test</t>
  </si>
  <si>
    <t>RPR/VDRL alone</t>
  </si>
  <si>
    <t>Test adjustment (multiplication) factor:</t>
  </si>
  <si>
    <t>Gold standard, no adjustment</t>
  </si>
  <si>
    <t>TPHA alone</t>
  </si>
  <si>
    <t>Diagnostic test adjustments, to convert observed prevalence into prevalence for RPR &amp; TPHA dual positivity:</t>
  </si>
  <si>
    <t>ANC sentinel survey</t>
  </si>
  <si>
    <t>1997-2003</t>
  </si>
  <si>
    <t>Urban</t>
  </si>
  <si>
    <t>Rural</t>
  </si>
  <si>
    <t>ANC sentinel survey</t>
    <phoneticPr fontId="5"/>
  </si>
  <si>
    <t>11 sites, 10 provinces</t>
  </si>
  <si>
    <t>Community, women</t>
  </si>
  <si>
    <t>Community, women (youth 15-24 years)</t>
  </si>
  <si>
    <t>Community, men</t>
  </si>
  <si>
    <t>2009-10</t>
  </si>
  <si>
    <t>Data type</t>
  </si>
  <si>
    <t>Location</t>
  </si>
  <si>
    <t>Rowley JTF, Van der Hoorn S, Korenromp E, Low N, Unemo M, Abu-Raddad LJ, et al. Chlamydia, gonorrhoea, trichomoniasis and syphilis: global prevalence and incidence estimates, 2016. Bull WHO. 2019;97(8):548-62P. Epub 6 June. doi: 10.2471/BLT.18.228486</t>
  </si>
  <si>
    <t>World Health Organization. Prevalence and incidence of selected sexually transmitted infections -- Chlamydia trachomatis, Neisseria gonorrheae, syphilis and Trichomonas vaginalis. Methods and results used by WHO to generate 2005 estimates. Geneva: 2011.</t>
  </si>
  <si>
    <t>Newman L, Rowley J, VanderHoorn S, Wijesooriya NS, Unemo M, Stevens G, et al. Global estimates of the prevalence and incidence of four curable sexually transmitted infections in 2012 based on systematic review and global reporting. PLoS One. 2015;10(12):e0143304. Epub Dec 8. doi: 10.1371/journal.pone.0143304.</t>
  </si>
  <si>
    <t>Sources for diagnostic test adjustments:</t>
  </si>
  <si>
    <t>Women, High Risk (FSW)</t>
  </si>
  <si>
    <t>Women, Low-Risk &amp; Medium-Risk</t>
  </si>
  <si>
    <t>Men, Low-Risk &amp; Medium-Risk</t>
  </si>
  <si>
    <t>Used in model fitting; for which modelled group</t>
  </si>
  <si>
    <t>Men, Low-, Medium- &amp; High-Risk</t>
  </si>
  <si>
    <t>10% of births nation-wide</t>
  </si>
  <si>
    <t>7% of births nation-wide</t>
  </si>
  <si>
    <t>15 blood centers</t>
  </si>
  <si>
    <t>17 blood centers</t>
  </si>
  <si>
    <t>Observed</t>
  </si>
  <si>
    <t>General population women (all adult ages)</t>
  </si>
  <si>
    <t>General population men (all adult ages)</t>
  </si>
  <si>
    <t>Community, men (adult ages)</t>
  </si>
  <si>
    <t>RPR &gt;=1:8 threshold + TPHA</t>
  </si>
  <si>
    <t>44% of births nation-wide</t>
  </si>
  <si>
    <t>2008-10</t>
  </si>
  <si>
    <t>Male blood donors</t>
  </si>
  <si>
    <t>4 provinces</t>
  </si>
  <si>
    <t>City X, province Y</t>
  </si>
  <si>
    <t>ANC Routine program screening</t>
  </si>
  <si>
    <t>Example (mock) data set, to calibrate the SITE model</t>
  </si>
  <si>
    <t>Syphilis Prevalence</t>
  </si>
  <si>
    <t>Test-adjusted</t>
  </si>
  <si>
    <t>Urban + rural</t>
  </si>
  <si>
    <t>City A</t>
  </si>
  <si>
    <t>City B</t>
  </si>
  <si>
    <t>MSM</t>
  </si>
  <si>
    <t>Cities A&amp;B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</si>
</sst>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00_);_(* \(#,##0.0000\);_(* &quot;-&quot;??_);_(@_)"/>
    <numFmt numFmtId="165" formatCode="_(* #,##0_);_(* \(#,##0\);_(* &quot;-&quot;??_);_(@_)"/>
    <numFmt numFmtId="166" formatCode="0.0"/>
    <numFmt numFmtId="167" formatCode="#,##0_ "/>
    <numFmt numFmtId="168" formatCode="0_);\(0\)"/>
    <numFmt numFmtId="169" formatCode="0.0%"/>
    <numFmt numFmtId="170" formatCode="_(* #,##0.0_);_(* \(#,##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color rgb="FF000000"/>
      <name val="Times New Roman"/>
      <family val="1"/>
    </font>
    <font>
      <u/>
      <sz val="11"/>
      <color rgb="FF0070C0"/>
      <name val="Calibri"/>
      <family val="2"/>
      <scheme val="minor"/>
    </font>
    <font>
      <i/>
      <sz val="11"/>
      <color theme="1"/>
      <name val="Calibri"/>
      <family val="2"/>
      <scheme val="minor"/>
    </font>
    <font>
      <sz val="12"/>
      <color rgb="FF000000"/>
      <name val="Times New Roman"/>
      <family val="1"/>
    </font>
    <font>
      <sz val="11"/>
      <color theme="1"/>
      <name val="Arial"/>
      <family val="2"/>
    </font>
    <font>
      <sz val="10"/>
      <name val="Arial"/>
      <family val="2"/>
    </font>
    <font>
      <sz val="11"/>
      <color rgb="FF00B0F0"/>
      <name val="Calibri"/>
      <family val="2"/>
      <scheme val="minor"/>
    </font>
    <font>
      <sz val="11"/>
      <name val="Arial"/>
      <family val="2"/>
    </font>
    <font>
      <sz val="11"/>
      <color theme="0" tint="-0.34998626667073579"/>
      <name val="Arial"/>
      <family val="2"/>
    </font>
    <font>
      <b/>
      <sz val="11"/>
      <name val="Arial"/>
      <family val="2"/>
    </font>
    <font>
      <b/>
      <sz val="11"/>
      <color theme="1"/>
      <name val="Arial"/>
      <family val="2"/>
    </font>
    <font>
      <sz val="11"/>
      <color rgb="FF00B0F0"/>
      <name val="Arial"/>
      <family val="2"/>
    </font>
    <font>
      <sz val="11"/>
      <color rgb="FFFF0000"/>
      <name val="Arial"/>
      <family val="2"/>
    </font>
    <font>
      <b/>
      <sz val="11"/>
      <color rgb="FF00B0F0"/>
      <name val="Arial"/>
      <family val="2"/>
    </font>
    <font>
      <sz val="11"/>
      <color rgb="FF0070C0"/>
      <name val="Arial"/>
      <family val="2"/>
    </font>
    <font>
      <sz val="11"/>
      <color rgb="FFC00000"/>
      <name val="Arial"/>
      <family val="2"/>
    </font>
    <font>
      <u/>
      <sz val="11"/>
      <color rgb="FF0070C0"/>
      <name val="Arial"/>
      <family val="2"/>
    </font>
    <font>
      <sz val="11"/>
      <color theme="1"/>
      <name val="Times New Roman"/>
      <family val="1"/>
    </font>
    <font>
      <sz val="11"/>
      <color rgb="FF7030A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120">
    <xf numFmtId="0" fontId="0" fillId="0" borderId="0" xfId="0"/>
    <xf numFmtId="0" fontId="0" fillId="0" borderId="0" xfId="0" applyAlignment="1">
      <alignment horizontal="center"/>
    </xf>
    <xf numFmtId="0" fontId="2" fillId="0" borderId="1" xfId="0" applyFont="1" applyBorder="1"/>
    <xf numFmtId="0" fontId="2" fillId="0" borderId="1" xfId="0" applyFont="1" applyFill="1" applyBorder="1"/>
    <xf numFmtId="0" fontId="0" fillId="0" borderId="0" xfId="0" applyBorder="1"/>
    <xf numFmtId="0" fontId="0" fillId="0" borderId="0" xfId="0" applyBorder="1" applyAlignment="1">
      <alignment horizontal="center"/>
    </xf>
    <xf numFmtId="0" fontId="2" fillId="0" borderId="0" xfId="0" applyFont="1"/>
    <xf numFmtId="0" fontId="0" fillId="0" borderId="0" xfId="0" applyAlignment="1">
      <alignment horizontal="left"/>
    </xf>
    <xf numFmtId="0" fontId="0" fillId="0" borderId="0" xfId="0" applyFont="1"/>
    <xf numFmtId="9" fontId="0" fillId="0" borderId="0" xfId="0" applyNumberFormat="1" applyFont="1"/>
    <xf numFmtId="0" fontId="3" fillId="0" borderId="0" xfId="0" applyFont="1"/>
    <xf numFmtId="0" fontId="4" fillId="0" borderId="0" xfId="0" applyFont="1"/>
    <xf numFmtId="0" fontId="5" fillId="0" borderId="0" xfId="0" applyFont="1" applyAlignment="1">
      <alignment horizontal="left" vertical="center" readingOrder="1"/>
    </xf>
    <xf numFmtId="0" fontId="0" fillId="0" borderId="0" xfId="0" applyFont="1" applyAlignment="1">
      <alignment horizontal="left"/>
    </xf>
    <xf numFmtId="43" fontId="0" fillId="0" borderId="0" xfId="1" applyFont="1"/>
    <xf numFmtId="164" fontId="0" fillId="0" borderId="0" xfId="1" applyNumberFormat="1" applyFont="1"/>
    <xf numFmtId="0" fontId="6" fillId="0" borderId="0" xfId="0" applyFont="1"/>
    <xf numFmtId="0" fontId="4" fillId="0" borderId="0" xfId="0" applyFont="1" applyFill="1"/>
    <xf numFmtId="0" fontId="7" fillId="0" borderId="0" xfId="0" applyFont="1" applyBorder="1"/>
    <xf numFmtId="0" fontId="8" fillId="0" borderId="0" xfId="0" applyFont="1" applyAlignment="1">
      <alignment horizontal="left" vertical="center" readingOrder="1"/>
    </xf>
    <xf numFmtId="9" fontId="0" fillId="0" borderId="0" xfId="0" applyNumberFormat="1" applyFont="1" applyAlignment="1">
      <alignment horizontal="center"/>
    </xf>
    <xf numFmtId="0" fontId="9" fillId="0" borderId="1" xfId="0" applyFont="1" applyFill="1" applyBorder="1"/>
    <xf numFmtId="0" fontId="11" fillId="0" borderId="0" xfId="0" applyFont="1"/>
    <xf numFmtId="167" fontId="12" fillId="0" borderId="0" xfId="1" applyNumberFormat="1" applyFont="1" applyFill="1" applyBorder="1" applyAlignment="1">
      <alignment horizontal="center"/>
    </xf>
    <xf numFmtId="165" fontId="12" fillId="0" borderId="0" xfId="1" applyNumberFormat="1" applyFont="1" applyFill="1" applyBorder="1" applyAlignment="1">
      <alignment horizontal="center"/>
    </xf>
    <xf numFmtId="165" fontId="12" fillId="0" borderId="0" xfId="1" applyNumberFormat="1" applyFont="1" applyFill="1" applyBorder="1" applyAlignment="1">
      <alignment horizontal="left"/>
    </xf>
    <xf numFmtId="0" fontId="12" fillId="0" borderId="0" xfId="0" applyFont="1"/>
    <xf numFmtId="0" fontId="13" fillId="0" borderId="0" xfId="0" applyFont="1"/>
    <xf numFmtId="0" fontId="14" fillId="0" borderId="1" xfId="0" applyFont="1" applyFill="1" applyBorder="1" applyAlignment="1">
      <alignment wrapText="1"/>
    </xf>
    <xf numFmtId="0" fontId="14" fillId="0" borderId="1" xfId="0" applyFont="1" applyFill="1" applyBorder="1" applyAlignment="1">
      <alignment horizontal="center" wrapText="1"/>
    </xf>
    <xf numFmtId="169" fontId="14" fillId="0" borderId="1" xfId="2" applyNumberFormat="1" applyFont="1" applyFill="1" applyBorder="1" applyAlignment="1">
      <alignment horizontal="right" wrapText="1"/>
    </xf>
    <xf numFmtId="169" fontId="14" fillId="0" borderId="1" xfId="2" applyNumberFormat="1" applyFont="1" applyFill="1" applyBorder="1" applyAlignment="1">
      <alignment horizontal="center" wrapText="1"/>
    </xf>
    <xf numFmtId="0" fontId="14" fillId="0" borderId="1" xfId="0" applyFont="1" applyFill="1" applyBorder="1"/>
    <xf numFmtId="0" fontId="14" fillId="0" borderId="1" xfId="0" applyFont="1" applyFill="1" applyBorder="1" applyAlignment="1">
      <alignment horizontal="left"/>
    </xf>
    <xf numFmtId="0" fontId="15" fillId="0" borderId="1" xfId="0" applyFont="1" applyFill="1" applyBorder="1"/>
    <xf numFmtId="0" fontId="15" fillId="0" borderId="1" xfId="0" applyFont="1" applyFill="1" applyBorder="1" applyAlignment="1">
      <alignment wrapText="1"/>
    </xf>
    <xf numFmtId="0" fontId="9" fillId="0" borderId="0" xfId="0" applyFont="1" applyFill="1"/>
    <xf numFmtId="0" fontId="9" fillId="0" borderId="0" xfId="0" applyFont="1" applyFill="1" applyAlignment="1">
      <alignment horizontal="center"/>
    </xf>
    <xf numFmtId="2" fontId="9" fillId="0" borderId="0" xfId="1" applyNumberFormat="1" applyFont="1" applyFill="1" applyBorder="1"/>
    <xf numFmtId="165" fontId="9" fillId="0" borderId="0" xfId="1" applyNumberFormat="1" applyFont="1" applyFill="1" applyAlignment="1">
      <alignment horizontal="center"/>
    </xf>
    <xf numFmtId="169" fontId="9" fillId="0" borderId="0" xfId="2" applyNumberFormat="1" applyFont="1" applyFill="1" applyAlignment="1">
      <alignment horizontal="right"/>
    </xf>
    <xf numFmtId="169" fontId="9" fillId="0" borderId="0" xfId="2" applyNumberFormat="1" applyFont="1" applyFill="1" applyAlignment="1">
      <alignment horizontal="center"/>
    </xf>
    <xf numFmtId="0" fontId="9" fillId="0" borderId="0" xfId="0" applyFont="1" applyFill="1" applyAlignment="1">
      <alignment horizontal="left"/>
    </xf>
    <xf numFmtId="0" fontId="16" fillId="0" borderId="0" xfId="0" applyFont="1" applyFill="1"/>
    <xf numFmtId="0" fontId="9" fillId="0" borderId="0" xfId="0" applyFont="1" applyFill="1" applyBorder="1" applyAlignment="1">
      <alignment horizontal="center"/>
    </xf>
    <xf numFmtId="165" fontId="9" fillId="0" borderId="0" xfId="1" applyNumberFormat="1" applyFont="1" applyFill="1" applyBorder="1" applyAlignment="1">
      <alignment horizontal="center"/>
    </xf>
    <xf numFmtId="169" fontId="9" fillId="0" borderId="0" xfId="2" applyNumberFormat="1" applyFont="1" applyFill="1" applyBorder="1" applyAlignment="1">
      <alignment horizontal="right"/>
    </xf>
    <xf numFmtId="0" fontId="9" fillId="0" borderId="0" xfId="0" applyFont="1" applyFill="1" applyBorder="1"/>
    <xf numFmtId="0" fontId="9" fillId="0" borderId="0" xfId="0" applyFont="1" applyFill="1" applyBorder="1" applyAlignment="1">
      <alignment horizontal="left"/>
    </xf>
    <xf numFmtId="0" fontId="12" fillId="0" borderId="0" xfId="0" applyFont="1" applyFill="1" applyBorder="1"/>
    <xf numFmtId="0" fontId="12" fillId="0" borderId="0" xfId="0" applyFont="1" applyFill="1" applyBorder="1" applyAlignment="1">
      <alignment horizontal="center"/>
    </xf>
    <xf numFmtId="2" fontId="12" fillId="0" borderId="0" xfId="1" applyNumberFormat="1" applyFont="1" applyFill="1" applyBorder="1"/>
    <xf numFmtId="169" fontId="12" fillId="0" borderId="0" xfId="2" applyNumberFormat="1" applyFont="1" applyFill="1" applyBorder="1" applyAlignment="1">
      <alignment horizontal="right"/>
    </xf>
    <xf numFmtId="1" fontId="9" fillId="0" borderId="0" xfId="0" applyNumberFormat="1" applyFont="1" applyFill="1" applyBorder="1" applyAlignment="1">
      <alignment horizontal="center"/>
    </xf>
    <xf numFmtId="0" fontId="9" fillId="0" borderId="0" xfId="0" applyFont="1" applyFill="1" applyBorder="1" applyAlignment="1">
      <alignment vertical="center"/>
    </xf>
    <xf numFmtId="167" fontId="9" fillId="0" borderId="0" xfId="1" applyNumberFormat="1" applyFont="1" applyFill="1" applyBorder="1" applyAlignment="1">
      <alignment horizontal="center"/>
    </xf>
    <xf numFmtId="165" fontId="9" fillId="0" borderId="0" xfId="1" applyNumberFormat="1" applyFont="1" applyFill="1" applyBorder="1" applyAlignment="1">
      <alignment horizontal="left"/>
    </xf>
    <xf numFmtId="166" fontId="9" fillId="0" borderId="0" xfId="0" applyNumberFormat="1" applyFont="1" applyFill="1" applyBorder="1" applyAlignment="1">
      <alignment horizontal="center"/>
    </xf>
    <xf numFmtId="165" fontId="12" fillId="0" borderId="0" xfId="1" applyNumberFormat="1" applyFont="1" applyFill="1" applyBorder="1"/>
    <xf numFmtId="0" fontId="15" fillId="0" borderId="0" xfId="0" applyFont="1" applyFill="1" applyBorder="1"/>
    <xf numFmtId="0" fontId="12" fillId="0" borderId="0" xfId="0" applyFont="1" applyFill="1" applyBorder="1" applyAlignment="1">
      <alignment horizontal="left"/>
    </xf>
    <xf numFmtId="168" fontId="12" fillId="0" borderId="0" xfId="1" applyNumberFormat="1" applyFont="1" applyFill="1" applyBorder="1" applyAlignment="1">
      <alignment horizontal="center"/>
    </xf>
    <xf numFmtId="0" fontId="9" fillId="0" borderId="0" xfId="0" applyFont="1" applyFill="1" applyBorder="1" applyAlignment="1">
      <alignment horizontal="left" vertical="center"/>
    </xf>
    <xf numFmtId="0" fontId="9" fillId="0" borderId="1" xfId="0" applyFont="1" applyFill="1" applyBorder="1" applyAlignment="1">
      <alignment horizontal="center"/>
    </xf>
    <xf numFmtId="2" fontId="9" fillId="0" borderId="1" xfId="1" applyNumberFormat="1" applyFont="1" applyFill="1" applyBorder="1"/>
    <xf numFmtId="1" fontId="9" fillId="0" borderId="1" xfId="0" applyNumberFormat="1" applyFont="1" applyFill="1" applyBorder="1" applyAlignment="1">
      <alignment horizontal="center"/>
    </xf>
    <xf numFmtId="165" fontId="9" fillId="0" borderId="1" xfId="1" applyNumberFormat="1" applyFont="1" applyFill="1" applyBorder="1" applyAlignment="1">
      <alignment horizontal="center"/>
    </xf>
    <xf numFmtId="169" fontId="9" fillId="0" borderId="1" xfId="2" applyNumberFormat="1" applyFont="1" applyFill="1" applyBorder="1" applyAlignment="1">
      <alignment horizontal="right"/>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12" fillId="0" borderId="1" xfId="0" applyFont="1" applyBorder="1"/>
    <xf numFmtId="0" fontId="11" fillId="0" borderId="1" xfId="0" applyFont="1" applyBorder="1"/>
    <xf numFmtId="167" fontId="9" fillId="0" borderId="1" xfId="1" applyNumberFormat="1" applyFont="1" applyFill="1" applyBorder="1" applyAlignment="1">
      <alignment horizontal="center"/>
    </xf>
    <xf numFmtId="0" fontId="9" fillId="0" borderId="1" xfId="0" applyFont="1" applyFill="1" applyBorder="1" applyAlignment="1">
      <alignment horizontal="left"/>
    </xf>
    <xf numFmtId="0" fontId="12" fillId="0" borderId="0" xfId="0" applyFont="1" applyFill="1"/>
    <xf numFmtId="0" fontId="12" fillId="0" borderId="0" xfId="0" applyFont="1" applyFill="1" applyAlignment="1">
      <alignment horizontal="center"/>
    </xf>
    <xf numFmtId="0" fontId="12" fillId="2" borderId="0" xfId="0" applyFont="1" applyFill="1"/>
    <xf numFmtId="169" fontId="15" fillId="0" borderId="0" xfId="2" applyNumberFormat="1" applyFont="1" applyFill="1"/>
    <xf numFmtId="0" fontId="9" fillId="0" borderId="0" xfId="0" applyFont="1"/>
    <xf numFmtId="0" fontId="9" fillId="0" borderId="1" xfId="0" applyFont="1" applyBorder="1"/>
    <xf numFmtId="0" fontId="18" fillId="0" borderId="1" xfId="0" applyFont="1" applyFill="1" applyBorder="1"/>
    <xf numFmtId="0" fontId="16" fillId="0" borderId="0" xfId="0" applyFont="1" applyFill="1" applyBorder="1"/>
    <xf numFmtId="0" fontId="12" fillId="0" borderId="0" xfId="0" applyFont="1" applyBorder="1"/>
    <xf numFmtId="0" fontId="16" fillId="0" borderId="1" xfId="0" applyFont="1" applyFill="1" applyBorder="1"/>
    <xf numFmtId="0" fontId="9" fillId="0" borderId="0" xfId="0" applyFont="1" applyBorder="1"/>
    <xf numFmtId="0" fontId="19" fillId="0" borderId="0" xfId="0" applyFont="1" applyFill="1"/>
    <xf numFmtId="0" fontId="19" fillId="0" borderId="0" xfId="0" applyNumberFormat="1" applyFont="1" applyFill="1" applyAlignment="1">
      <alignment horizontal="center"/>
    </xf>
    <xf numFmtId="0" fontId="19" fillId="0" borderId="0" xfId="0" applyFont="1" applyFill="1" applyAlignment="1">
      <alignment horizontal="center"/>
    </xf>
    <xf numFmtId="169" fontId="19" fillId="0" borderId="0" xfId="2" applyNumberFormat="1" applyFont="1" applyFill="1" applyAlignment="1">
      <alignment horizontal="center"/>
    </xf>
    <xf numFmtId="0" fontId="19" fillId="2" borderId="0" xfId="0" applyFont="1" applyFill="1"/>
    <xf numFmtId="2" fontId="19" fillId="0" borderId="0" xfId="1" applyNumberFormat="1" applyFont="1" applyFill="1" applyBorder="1"/>
    <xf numFmtId="43" fontId="19" fillId="0" borderId="0" xfId="1" applyFont="1" applyFill="1" applyAlignment="1">
      <alignment horizontal="center" vertical="top"/>
    </xf>
    <xf numFmtId="0" fontId="19" fillId="2" borderId="0" xfId="0" applyFont="1" applyFill="1" applyAlignment="1">
      <alignment horizontal="center"/>
    </xf>
    <xf numFmtId="169" fontId="19" fillId="2" borderId="0" xfId="2" applyNumberFormat="1" applyFont="1" applyFill="1" applyAlignment="1">
      <alignment horizontal="center"/>
    </xf>
    <xf numFmtId="170" fontId="19" fillId="2" borderId="0" xfId="1" applyNumberFormat="1" applyFont="1" applyFill="1" applyAlignment="1">
      <alignment horizontal="center" vertical="top"/>
    </xf>
    <xf numFmtId="0" fontId="19" fillId="0" borderId="0" xfId="0" applyFont="1"/>
    <xf numFmtId="0" fontId="20" fillId="0" borderId="0" xfId="0" applyFont="1"/>
    <xf numFmtId="0" fontId="21" fillId="2" borderId="0" xfId="0" applyFont="1" applyFill="1"/>
    <xf numFmtId="169" fontId="9" fillId="0" borderId="0" xfId="2" applyNumberFormat="1" applyFont="1" applyFill="1"/>
    <xf numFmtId="0" fontId="22" fillId="0" borderId="0" xfId="0" applyFont="1"/>
    <xf numFmtId="0" fontId="17" fillId="0" borderId="0" xfId="0" applyFont="1" applyFill="1"/>
    <xf numFmtId="167" fontId="12" fillId="0" borderId="2" xfId="1" applyNumberFormat="1" applyFont="1" applyFill="1" applyBorder="1" applyAlignment="1">
      <alignment horizontal="center"/>
    </xf>
    <xf numFmtId="167" fontId="23" fillId="0" borderId="0" xfId="1" applyNumberFormat="1" applyFont="1" applyFill="1" applyAlignment="1">
      <alignment horizontal="center"/>
    </xf>
    <xf numFmtId="0" fontId="9" fillId="0" borderId="0" xfId="0" applyFont="1" applyFill="1" applyAlignment="1">
      <alignment vertical="center"/>
    </xf>
    <xf numFmtId="0" fontId="12" fillId="0" borderId="0" xfId="0" applyFont="1" applyFill="1" applyAlignment="1">
      <alignment horizontal="left"/>
    </xf>
    <xf numFmtId="165" fontId="19" fillId="0" borderId="0" xfId="1" applyNumberFormat="1" applyFont="1" applyFill="1" applyBorder="1" applyAlignment="1">
      <alignment horizontal="right"/>
    </xf>
    <xf numFmtId="169" fontId="9" fillId="0" borderId="0" xfId="2" applyNumberFormat="1" applyFont="1" applyFill="1" applyBorder="1" applyAlignment="1">
      <alignment horizontal="center"/>
    </xf>
    <xf numFmtId="169" fontId="9" fillId="0" borderId="1" xfId="2" applyNumberFormat="1" applyFont="1" applyFill="1" applyBorder="1" applyAlignment="1">
      <alignment horizontal="center"/>
    </xf>
    <xf numFmtId="165" fontId="9" fillId="0" borderId="1" xfId="1" applyNumberFormat="1" applyFont="1" applyFill="1" applyBorder="1" applyAlignment="1">
      <alignment horizontal="left"/>
    </xf>
    <xf numFmtId="165" fontId="12" fillId="0" borderId="1" xfId="1" applyNumberFormat="1" applyFont="1" applyFill="1" applyBorder="1"/>
    <xf numFmtId="0" fontId="12" fillId="0" borderId="1" xfId="0" applyFont="1" applyFill="1" applyBorder="1"/>
    <xf numFmtId="0" fontId="12" fillId="0" borderId="1" xfId="0" applyFont="1" applyFill="1" applyBorder="1" applyAlignment="1">
      <alignment horizontal="center"/>
    </xf>
    <xf numFmtId="0" fontId="12" fillId="2" borderId="1" xfId="0" applyFont="1" applyFill="1" applyBorder="1"/>
    <xf numFmtId="169" fontId="12" fillId="0" borderId="1" xfId="2" applyNumberFormat="1" applyFont="1" applyFill="1" applyBorder="1" applyAlignment="1">
      <alignment horizontal="right"/>
    </xf>
    <xf numFmtId="0" fontId="12" fillId="0" borderId="1" xfId="0" applyFont="1" applyFill="1" applyBorder="1" applyAlignment="1">
      <alignment horizontal="left"/>
    </xf>
    <xf numFmtId="168" fontId="12" fillId="0" borderId="1" xfId="1" applyNumberFormat="1" applyFont="1" applyFill="1" applyBorder="1" applyAlignment="1">
      <alignment horizontal="center"/>
    </xf>
    <xf numFmtId="2" fontId="12" fillId="0" borderId="1" xfId="1" applyNumberFormat="1" applyFont="1" applyFill="1" applyBorder="1"/>
    <xf numFmtId="167" fontId="12" fillId="0" borderId="1" xfId="1" applyNumberFormat="1" applyFont="1" applyFill="1" applyBorder="1" applyAlignment="1">
      <alignment horizontal="center"/>
    </xf>
    <xf numFmtId="165" fontId="12" fillId="0" borderId="1" xfId="1" applyNumberFormat="1" applyFont="1" applyFill="1" applyBorder="1" applyAlignment="1">
      <alignment horizontal="left"/>
    </xf>
    <xf numFmtId="0" fontId="15" fillId="0" borderId="0" xfId="0" applyFont="1" applyFill="1"/>
  </cellXfs>
  <cellStyles count="4">
    <cellStyle name="Comma" xfId="1" builtinId="3"/>
    <cellStyle name="Normal" xfId="0" builtinId="0"/>
    <cellStyle name="Percent" xfId="2" builtinId="5"/>
    <cellStyle name="標準_PNG" xfId="3" xr:uid="{9A88234C-9D1C-4021-AB23-FBF7CE34C9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3810</xdr:colOff>
      <xdr:row>7</xdr:row>
      <xdr:rowOff>38100</xdr:rowOff>
    </xdr:from>
    <xdr:to>
      <xdr:col>8</xdr:col>
      <xdr:colOff>434340</xdr:colOff>
      <xdr:row>10</xdr:row>
      <xdr:rowOff>106680</xdr:rowOff>
    </xdr:to>
    <xdr:cxnSp macro="">
      <xdr:nvCxnSpPr>
        <xdr:cNvPr id="2" name="Straight Arrow Connector 1">
          <a:extLst>
            <a:ext uri="{FF2B5EF4-FFF2-40B4-BE49-F238E27FC236}">
              <a16:creationId xmlns:a16="http://schemas.microsoft.com/office/drawing/2014/main" id="{0C338D87-9BFF-41C1-8E43-99DD18D8904C}"/>
            </a:ext>
          </a:extLst>
        </xdr:cNvPr>
        <xdr:cNvCxnSpPr>
          <a:endCxn id="63" idx="2"/>
        </xdr:cNvCxnSpPr>
      </xdr:nvCxnSpPr>
      <xdr:spPr>
        <a:xfrm flipH="1" flipV="1">
          <a:off x="3966210" y="1318260"/>
          <a:ext cx="750570" cy="617220"/>
        </a:xfrm>
        <a:prstGeom prst="straightConnector1">
          <a:avLst/>
        </a:prstGeom>
        <a:ln w="15875">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7620</xdr:rowOff>
    </xdr:from>
    <xdr:to>
      <xdr:col>1</xdr:col>
      <xdr:colOff>38100</xdr:colOff>
      <xdr:row>1</xdr:row>
      <xdr:rowOff>0</xdr:rowOff>
    </xdr:to>
    <xdr:sp macro="" textlink="">
      <xdr:nvSpPr>
        <xdr:cNvPr id="3" name="Rectangle 4">
          <a:extLst>
            <a:ext uri="{FF2B5EF4-FFF2-40B4-BE49-F238E27FC236}">
              <a16:creationId xmlns:a16="http://schemas.microsoft.com/office/drawing/2014/main" id="{56A8ED0D-9C12-4118-A45D-F42DC641AE0A}"/>
            </a:ext>
          </a:extLst>
        </xdr:cNvPr>
        <xdr:cNvSpPr>
          <a:spLocks noChangeArrowheads="1"/>
        </xdr:cNvSpPr>
      </xdr:nvSpPr>
      <xdr:spPr bwMode="auto">
        <a:xfrm>
          <a:off x="609600" y="76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xdr:row>
      <xdr:rowOff>175260</xdr:rowOff>
    </xdr:from>
    <xdr:to>
      <xdr:col>1</xdr:col>
      <xdr:colOff>38100</xdr:colOff>
      <xdr:row>2</xdr:row>
      <xdr:rowOff>167640</xdr:rowOff>
    </xdr:to>
    <xdr:sp macro="" textlink="">
      <xdr:nvSpPr>
        <xdr:cNvPr id="4" name="Rectangle 6">
          <a:extLst>
            <a:ext uri="{FF2B5EF4-FFF2-40B4-BE49-F238E27FC236}">
              <a16:creationId xmlns:a16="http://schemas.microsoft.com/office/drawing/2014/main" id="{755AE01C-7B2A-4CE1-AD26-30D2F97916EA}"/>
            </a:ext>
          </a:extLst>
        </xdr:cNvPr>
        <xdr:cNvSpPr>
          <a:spLocks noChangeArrowheads="1"/>
        </xdr:cNvSpPr>
      </xdr:nvSpPr>
      <xdr:spPr bwMode="auto">
        <a:xfrm>
          <a:off x="609600" y="3581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2</xdr:row>
      <xdr:rowOff>167640</xdr:rowOff>
    </xdr:from>
    <xdr:to>
      <xdr:col>1</xdr:col>
      <xdr:colOff>38100</xdr:colOff>
      <xdr:row>3</xdr:row>
      <xdr:rowOff>160020</xdr:rowOff>
    </xdr:to>
    <xdr:sp macro="" textlink="">
      <xdr:nvSpPr>
        <xdr:cNvPr id="5" name="Rectangle 7">
          <a:extLst>
            <a:ext uri="{FF2B5EF4-FFF2-40B4-BE49-F238E27FC236}">
              <a16:creationId xmlns:a16="http://schemas.microsoft.com/office/drawing/2014/main" id="{25D27690-5A7A-47D3-A811-583796C3107B}"/>
            </a:ext>
          </a:extLst>
        </xdr:cNvPr>
        <xdr:cNvSpPr>
          <a:spLocks noChangeArrowheads="1"/>
        </xdr:cNvSpPr>
      </xdr:nvSpPr>
      <xdr:spPr bwMode="auto">
        <a:xfrm>
          <a:off x="609600" y="5334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3</xdr:row>
      <xdr:rowOff>160020</xdr:rowOff>
    </xdr:from>
    <xdr:to>
      <xdr:col>1</xdr:col>
      <xdr:colOff>38100</xdr:colOff>
      <xdr:row>4</xdr:row>
      <xdr:rowOff>152400</xdr:rowOff>
    </xdr:to>
    <xdr:sp macro="" textlink="">
      <xdr:nvSpPr>
        <xdr:cNvPr id="6" name="Rectangle 8">
          <a:extLst>
            <a:ext uri="{FF2B5EF4-FFF2-40B4-BE49-F238E27FC236}">
              <a16:creationId xmlns:a16="http://schemas.microsoft.com/office/drawing/2014/main" id="{DD636A42-F724-4316-B3FA-17FEB41D0A5D}"/>
            </a:ext>
          </a:extLst>
        </xdr:cNvPr>
        <xdr:cNvSpPr>
          <a:spLocks noChangeArrowheads="1"/>
        </xdr:cNvSpPr>
      </xdr:nvSpPr>
      <xdr:spPr bwMode="auto">
        <a:xfrm>
          <a:off x="609600" y="7086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4</xdr:row>
      <xdr:rowOff>152400</xdr:rowOff>
    </xdr:from>
    <xdr:to>
      <xdr:col>1</xdr:col>
      <xdr:colOff>38100</xdr:colOff>
      <xdr:row>5</xdr:row>
      <xdr:rowOff>144780</xdr:rowOff>
    </xdr:to>
    <xdr:sp macro="" textlink="">
      <xdr:nvSpPr>
        <xdr:cNvPr id="7" name="Rectangle 9">
          <a:extLst>
            <a:ext uri="{FF2B5EF4-FFF2-40B4-BE49-F238E27FC236}">
              <a16:creationId xmlns:a16="http://schemas.microsoft.com/office/drawing/2014/main" id="{F449AEB6-C72D-44D1-A3CC-F4B47A8AA890}"/>
            </a:ext>
          </a:extLst>
        </xdr:cNvPr>
        <xdr:cNvSpPr>
          <a:spLocks noChangeArrowheads="1"/>
        </xdr:cNvSpPr>
      </xdr:nvSpPr>
      <xdr:spPr bwMode="auto">
        <a:xfrm>
          <a:off x="609600" y="8839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5</xdr:row>
      <xdr:rowOff>144780</xdr:rowOff>
    </xdr:from>
    <xdr:to>
      <xdr:col>1</xdr:col>
      <xdr:colOff>38100</xdr:colOff>
      <xdr:row>6</xdr:row>
      <xdr:rowOff>137160</xdr:rowOff>
    </xdr:to>
    <xdr:sp macro="" textlink="">
      <xdr:nvSpPr>
        <xdr:cNvPr id="8" name="Rectangle 10">
          <a:extLst>
            <a:ext uri="{FF2B5EF4-FFF2-40B4-BE49-F238E27FC236}">
              <a16:creationId xmlns:a16="http://schemas.microsoft.com/office/drawing/2014/main" id="{A397B355-79A5-4E25-86C6-4750365ADA3E}"/>
            </a:ext>
          </a:extLst>
        </xdr:cNvPr>
        <xdr:cNvSpPr>
          <a:spLocks noChangeArrowheads="1"/>
        </xdr:cNvSpPr>
      </xdr:nvSpPr>
      <xdr:spPr bwMode="auto">
        <a:xfrm>
          <a:off x="609600" y="105918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6</xdr:row>
      <xdr:rowOff>137160</xdr:rowOff>
    </xdr:from>
    <xdr:to>
      <xdr:col>1</xdr:col>
      <xdr:colOff>38100</xdr:colOff>
      <xdr:row>7</xdr:row>
      <xdr:rowOff>129540</xdr:rowOff>
    </xdr:to>
    <xdr:sp macro="" textlink="">
      <xdr:nvSpPr>
        <xdr:cNvPr id="9" name="Rectangle 11">
          <a:extLst>
            <a:ext uri="{FF2B5EF4-FFF2-40B4-BE49-F238E27FC236}">
              <a16:creationId xmlns:a16="http://schemas.microsoft.com/office/drawing/2014/main" id="{58DD056F-2F88-42CB-A30E-D22AA9AB2445}"/>
            </a:ext>
          </a:extLst>
        </xdr:cNvPr>
        <xdr:cNvSpPr>
          <a:spLocks noChangeArrowheads="1"/>
        </xdr:cNvSpPr>
      </xdr:nvSpPr>
      <xdr:spPr bwMode="auto">
        <a:xfrm>
          <a:off x="609600" y="12344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7</xdr:row>
      <xdr:rowOff>129540</xdr:rowOff>
    </xdr:from>
    <xdr:to>
      <xdr:col>1</xdr:col>
      <xdr:colOff>38100</xdr:colOff>
      <xdr:row>8</xdr:row>
      <xdr:rowOff>121920</xdr:rowOff>
    </xdr:to>
    <xdr:sp macro="" textlink="">
      <xdr:nvSpPr>
        <xdr:cNvPr id="10" name="Rectangle 12">
          <a:extLst>
            <a:ext uri="{FF2B5EF4-FFF2-40B4-BE49-F238E27FC236}">
              <a16:creationId xmlns:a16="http://schemas.microsoft.com/office/drawing/2014/main" id="{C8A55E85-B58B-4105-95AF-0F32EA002477}"/>
            </a:ext>
          </a:extLst>
        </xdr:cNvPr>
        <xdr:cNvSpPr>
          <a:spLocks noChangeArrowheads="1"/>
        </xdr:cNvSpPr>
      </xdr:nvSpPr>
      <xdr:spPr bwMode="auto">
        <a:xfrm>
          <a:off x="609600" y="14097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8</xdr:row>
      <xdr:rowOff>121920</xdr:rowOff>
    </xdr:from>
    <xdr:to>
      <xdr:col>1</xdr:col>
      <xdr:colOff>38100</xdr:colOff>
      <xdr:row>9</xdr:row>
      <xdr:rowOff>114300</xdr:rowOff>
    </xdr:to>
    <xdr:sp macro="" textlink="">
      <xdr:nvSpPr>
        <xdr:cNvPr id="11" name="Rectangle 13">
          <a:extLst>
            <a:ext uri="{FF2B5EF4-FFF2-40B4-BE49-F238E27FC236}">
              <a16:creationId xmlns:a16="http://schemas.microsoft.com/office/drawing/2014/main" id="{6BEE3178-D977-446D-BFEC-01DA33C7101D}"/>
            </a:ext>
          </a:extLst>
        </xdr:cNvPr>
        <xdr:cNvSpPr>
          <a:spLocks noChangeArrowheads="1"/>
        </xdr:cNvSpPr>
      </xdr:nvSpPr>
      <xdr:spPr bwMode="auto">
        <a:xfrm>
          <a:off x="609600" y="15849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9</xdr:row>
      <xdr:rowOff>114300</xdr:rowOff>
    </xdr:from>
    <xdr:to>
      <xdr:col>1</xdr:col>
      <xdr:colOff>38100</xdr:colOff>
      <xdr:row>10</xdr:row>
      <xdr:rowOff>106680</xdr:rowOff>
    </xdr:to>
    <xdr:sp macro="" textlink="">
      <xdr:nvSpPr>
        <xdr:cNvPr id="12" name="Rectangle 14">
          <a:extLst>
            <a:ext uri="{FF2B5EF4-FFF2-40B4-BE49-F238E27FC236}">
              <a16:creationId xmlns:a16="http://schemas.microsoft.com/office/drawing/2014/main" id="{722B301D-0F8B-4FC4-815B-E7EA09C264FF}"/>
            </a:ext>
          </a:extLst>
        </xdr:cNvPr>
        <xdr:cNvSpPr>
          <a:spLocks noChangeArrowheads="1"/>
        </xdr:cNvSpPr>
      </xdr:nvSpPr>
      <xdr:spPr bwMode="auto">
        <a:xfrm>
          <a:off x="609600" y="17602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10</xdr:row>
      <xdr:rowOff>106680</xdr:rowOff>
    </xdr:from>
    <xdr:to>
      <xdr:col>1</xdr:col>
      <xdr:colOff>38100</xdr:colOff>
      <xdr:row>11</xdr:row>
      <xdr:rowOff>99060</xdr:rowOff>
    </xdr:to>
    <xdr:sp macro="" textlink="">
      <xdr:nvSpPr>
        <xdr:cNvPr id="13" name="Rectangle 15">
          <a:extLst>
            <a:ext uri="{FF2B5EF4-FFF2-40B4-BE49-F238E27FC236}">
              <a16:creationId xmlns:a16="http://schemas.microsoft.com/office/drawing/2014/main" id="{24116012-7380-49A1-A29F-0F3A390A3D16}"/>
            </a:ext>
          </a:extLst>
        </xdr:cNvPr>
        <xdr:cNvSpPr>
          <a:spLocks noChangeArrowheads="1"/>
        </xdr:cNvSpPr>
      </xdr:nvSpPr>
      <xdr:spPr bwMode="auto">
        <a:xfrm>
          <a:off x="609600" y="193548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11</xdr:row>
      <xdr:rowOff>99060</xdr:rowOff>
    </xdr:from>
    <xdr:to>
      <xdr:col>1</xdr:col>
      <xdr:colOff>38100</xdr:colOff>
      <xdr:row>12</xdr:row>
      <xdr:rowOff>91440</xdr:rowOff>
    </xdr:to>
    <xdr:sp macro="" textlink="">
      <xdr:nvSpPr>
        <xdr:cNvPr id="14" name="Rectangle 16">
          <a:extLst>
            <a:ext uri="{FF2B5EF4-FFF2-40B4-BE49-F238E27FC236}">
              <a16:creationId xmlns:a16="http://schemas.microsoft.com/office/drawing/2014/main" id="{C3371537-3E67-4D4F-8AFA-ED8ECF068807}"/>
            </a:ext>
          </a:extLst>
        </xdr:cNvPr>
        <xdr:cNvSpPr>
          <a:spLocks noChangeArrowheads="1"/>
        </xdr:cNvSpPr>
      </xdr:nvSpPr>
      <xdr:spPr bwMode="auto">
        <a:xfrm>
          <a:off x="609600" y="211074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12</xdr:row>
      <xdr:rowOff>91440</xdr:rowOff>
    </xdr:from>
    <xdr:to>
      <xdr:col>1</xdr:col>
      <xdr:colOff>38100</xdr:colOff>
      <xdr:row>13</xdr:row>
      <xdr:rowOff>83820</xdr:rowOff>
    </xdr:to>
    <xdr:sp macro="" textlink="">
      <xdr:nvSpPr>
        <xdr:cNvPr id="15" name="Rectangle 17">
          <a:extLst>
            <a:ext uri="{FF2B5EF4-FFF2-40B4-BE49-F238E27FC236}">
              <a16:creationId xmlns:a16="http://schemas.microsoft.com/office/drawing/2014/main" id="{FFB6E113-0DEC-4269-9E8F-A0D6C9C8EC24}"/>
            </a:ext>
          </a:extLst>
        </xdr:cNvPr>
        <xdr:cNvSpPr>
          <a:spLocks noChangeArrowheads="1"/>
        </xdr:cNvSpPr>
      </xdr:nvSpPr>
      <xdr:spPr bwMode="auto">
        <a:xfrm>
          <a:off x="609600" y="230124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13</xdr:row>
      <xdr:rowOff>83820</xdr:rowOff>
    </xdr:from>
    <xdr:to>
      <xdr:col>1</xdr:col>
      <xdr:colOff>38100</xdr:colOff>
      <xdr:row>14</xdr:row>
      <xdr:rowOff>76200</xdr:rowOff>
    </xdr:to>
    <xdr:sp macro="" textlink="">
      <xdr:nvSpPr>
        <xdr:cNvPr id="16" name="Rectangle 18">
          <a:extLst>
            <a:ext uri="{FF2B5EF4-FFF2-40B4-BE49-F238E27FC236}">
              <a16:creationId xmlns:a16="http://schemas.microsoft.com/office/drawing/2014/main" id="{7D414436-41E1-4416-B63C-7A1C8C1564BA}"/>
            </a:ext>
          </a:extLst>
        </xdr:cNvPr>
        <xdr:cNvSpPr>
          <a:spLocks noChangeArrowheads="1"/>
        </xdr:cNvSpPr>
      </xdr:nvSpPr>
      <xdr:spPr bwMode="auto">
        <a:xfrm>
          <a:off x="609600" y="249174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14</xdr:row>
      <xdr:rowOff>76200</xdr:rowOff>
    </xdr:from>
    <xdr:to>
      <xdr:col>1</xdr:col>
      <xdr:colOff>38100</xdr:colOff>
      <xdr:row>15</xdr:row>
      <xdr:rowOff>0</xdr:rowOff>
    </xdr:to>
    <xdr:sp macro="" textlink="">
      <xdr:nvSpPr>
        <xdr:cNvPr id="17" name="Rectangle 19">
          <a:extLst>
            <a:ext uri="{FF2B5EF4-FFF2-40B4-BE49-F238E27FC236}">
              <a16:creationId xmlns:a16="http://schemas.microsoft.com/office/drawing/2014/main" id="{0CF11C15-EEC7-436F-BC1D-566FFD970601}"/>
            </a:ext>
          </a:extLst>
        </xdr:cNvPr>
        <xdr:cNvSpPr>
          <a:spLocks noChangeArrowheads="1"/>
        </xdr:cNvSpPr>
      </xdr:nvSpPr>
      <xdr:spPr bwMode="auto">
        <a:xfrm>
          <a:off x="609600" y="2682240"/>
          <a:ext cx="3810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2</xdr:col>
      <xdr:colOff>373380</xdr:colOff>
      <xdr:row>3</xdr:row>
      <xdr:rowOff>83820</xdr:rowOff>
    </xdr:from>
    <xdr:to>
      <xdr:col>2</xdr:col>
      <xdr:colOff>411480</xdr:colOff>
      <xdr:row>4</xdr:row>
      <xdr:rowOff>76200</xdr:rowOff>
    </xdr:to>
    <xdr:sp macro="" textlink="">
      <xdr:nvSpPr>
        <xdr:cNvPr id="18" name="Rectangle 24">
          <a:extLst>
            <a:ext uri="{FF2B5EF4-FFF2-40B4-BE49-F238E27FC236}">
              <a16:creationId xmlns:a16="http://schemas.microsoft.com/office/drawing/2014/main" id="{7CC2EF52-28EC-4754-A9AD-82D69E1E6B60}"/>
            </a:ext>
          </a:extLst>
        </xdr:cNvPr>
        <xdr:cNvSpPr>
          <a:spLocks noChangeArrowheads="1"/>
        </xdr:cNvSpPr>
      </xdr:nvSpPr>
      <xdr:spPr bwMode="auto">
        <a:xfrm>
          <a:off x="1645920" y="6324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2</xdr:col>
      <xdr:colOff>403860</xdr:colOff>
      <xdr:row>4</xdr:row>
      <xdr:rowOff>76200</xdr:rowOff>
    </xdr:from>
    <xdr:to>
      <xdr:col>2</xdr:col>
      <xdr:colOff>441960</xdr:colOff>
      <xdr:row>5</xdr:row>
      <xdr:rowOff>68580</xdr:rowOff>
    </xdr:to>
    <xdr:sp macro="" textlink="">
      <xdr:nvSpPr>
        <xdr:cNvPr id="19" name="Rectangle 27">
          <a:extLst>
            <a:ext uri="{FF2B5EF4-FFF2-40B4-BE49-F238E27FC236}">
              <a16:creationId xmlns:a16="http://schemas.microsoft.com/office/drawing/2014/main" id="{928D0192-B5DC-4B65-9226-8AAB5F351BC0}"/>
            </a:ext>
          </a:extLst>
        </xdr:cNvPr>
        <xdr:cNvSpPr>
          <a:spLocks noChangeArrowheads="1"/>
        </xdr:cNvSpPr>
      </xdr:nvSpPr>
      <xdr:spPr bwMode="auto">
        <a:xfrm>
          <a:off x="1676400" y="8077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2</xdr:col>
      <xdr:colOff>419100</xdr:colOff>
      <xdr:row>10</xdr:row>
      <xdr:rowOff>175260</xdr:rowOff>
    </xdr:from>
    <xdr:to>
      <xdr:col>2</xdr:col>
      <xdr:colOff>457200</xdr:colOff>
      <xdr:row>11</xdr:row>
      <xdr:rowOff>167640</xdr:rowOff>
    </xdr:to>
    <xdr:sp macro="" textlink="">
      <xdr:nvSpPr>
        <xdr:cNvPr id="20" name="Rectangle 32">
          <a:extLst>
            <a:ext uri="{FF2B5EF4-FFF2-40B4-BE49-F238E27FC236}">
              <a16:creationId xmlns:a16="http://schemas.microsoft.com/office/drawing/2014/main" id="{306DD942-017D-4EBF-8996-3BCD5F67AB6D}"/>
            </a:ext>
          </a:extLst>
        </xdr:cNvPr>
        <xdr:cNvSpPr>
          <a:spLocks noChangeArrowheads="1"/>
        </xdr:cNvSpPr>
      </xdr:nvSpPr>
      <xdr:spPr bwMode="auto">
        <a:xfrm>
          <a:off x="1691640" y="20040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2</xdr:col>
      <xdr:colOff>190500</xdr:colOff>
      <xdr:row>11</xdr:row>
      <xdr:rowOff>175260</xdr:rowOff>
    </xdr:from>
    <xdr:to>
      <xdr:col>2</xdr:col>
      <xdr:colOff>228600</xdr:colOff>
      <xdr:row>12</xdr:row>
      <xdr:rowOff>167640</xdr:rowOff>
    </xdr:to>
    <xdr:sp macro="" textlink="">
      <xdr:nvSpPr>
        <xdr:cNvPr id="21" name="Rectangle 34">
          <a:extLst>
            <a:ext uri="{FF2B5EF4-FFF2-40B4-BE49-F238E27FC236}">
              <a16:creationId xmlns:a16="http://schemas.microsoft.com/office/drawing/2014/main" id="{10FDEC16-4E9F-475D-A67B-6BC4AE6F3382}"/>
            </a:ext>
          </a:extLst>
        </xdr:cNvPr>
        <xdr:cNvSpPr>
          <a:spLocks noChangeArrowheads="1"/>
        </xdr:cNvSpPr>
      </xdr:nvSpPr>
      <xdr:spPr bwMode="auto">
        <a:xfrm>
          <a:off x="1463040" y="218694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53340</xdr:colOff>
      <xdr:row>10</xdr:row>
      <xdr:rowOff>175260</xdr:rowOff>
    </xdr:from>
    <xdr:to>
      <xdr:col>5</xdr:col>
      <xdr:colOff>91440</xdr:colOff>
      <xdr:row>11</xdr:row>
      <xdr:rowOff>167640</xdr:rowOff>
    </xdr:to>
    <xdr:sp macro="" textlink="">
      <xdr:nvSpPr>
        <xdr:cNvPr id="22" name="Rectangle 39">
          <a:extLst>
            <a:ext uri="{FF2B5EF4-FFF2-40B4-BE49-F238E27FC236}">
              <a16:creationId xmlns:a16="http://schemas.microsoft.com/office/drawing/2014/main" id="{8ED5F304-32A9-44BF-BB48-3999BE8F0E51}"/>
            </a:ext>
          </a:extLst>
        </xdr:cNvPr>
        <xdr:cNvSpPr>
          <a:spLocks noChangeArrowheads="1"/>
        </xdr:cNvSpPr>
      </xdr:nvSpPr>
      <xdr:spPr bwMode="auto">
        <a:xfrm>
          <a:off x="3154680" y="20040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4</xdr:col>
      <xdr:colOff>579120</xdr:colOff>
      <xdr:row>11</xdr:row>
      <xdr:rowOff>175260</xdr:rowOff>
    </xdr:from>
    <xdr:to>
      <xdr:col>5</xdr:col>
      <xdr:colOff>7620</xdr:colOff>
      <xdr:row>12</xdr:row>
      <xdr:rowOff>167640</xdr:rowOff>
    </xdr:to>
    <xdr:sp macro="" textlink="">
      <xdr:nvSpPr>
        <xdr:cNvPr id="23" name="Rectangle 41">
          <a:extLst>
            <a:ext uri="{FF2B5EF4-FFF2-40B4-BE49-F238E27FC236}">
              <a16:creationId xmlns:a16="http://schemas.microsoft.com/office/drawing/2014/main" id="{5F478BB3-49ED-4C48-BFFC-063B436B4D9D}"/>
            </a:ext>
          </a:extLst>
        </xdr:cNvPr>
        <xdr:cNvSpPr>
          <a:spLocks noChangeArrowheads="1"/>
        </xdr:cNvSpPr>
      </xdr:nvSpPr>
      <xdr:spPr bwMode="auto">
        <a:xfrm>
          <a:off x="3070860" y="218694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6</xdr:col>
      <xdr:colOff>152400</xdr:colOff>
      <xdr:row>10</xdr:row>
      <xdr:rowOff>114300</xdr:rowOff>
    </xdr:from>
    <xdr:to>
      <xdr:col>7</xdr:col>
      <xdr:colOff>571500</xdr:colOff>
      <xdr:row>13</xdr:row>
      <xdr:rowOff>137160</xdr:rowOff>
    </xdr:to>
    <xdr:sp macro="" textlink="">
      <xdr:nvSpPr>
        <xdr:cNvPr id="24" name="Rectangle 42">
          <a:extLst>
            <a:ext uri="{FF2B5EF4-FFF2-40B4-BE49-F238E27FC236}">
              <a16:creationId xmlns:a16="http://schemas.microsoft.com/office/drawing/2014/main" id="{A2210680-5009-4B5F-83EA-3AF3EF646190}"/>
            </a:ext>
          </a:extLst>
        </xdr:cNvPr>
        <xdr:cNvSpPr>
          <a:spLocks noChangeArrowheads="1"/>
        </xdr:cNvSpPr>
      </xdr:nvSpPr>
      <xdr:spPr bwMode="auto">
        <a:xfrm>
          <a:off x="3794760" y="1943100"/>
          <a:ext cx="487680" cy="601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457200</xdr:colOff>
      <xdr:row>10</xdr:row>
      <xdr:rowOff>175260</xdr:rowOff>
    </xdr:from>
    <xdr:to>
      <xdr:col>7</xdr:col>
      <xdr:colOff>495300</xdr:colOff>
      <xdr:row>11</xdr:row>
      <xdr:rowOff>167640</xdr:rowOff>
    </xdr:to>
    <xdr:sp macro="" textlink="">
      <xdr:nvSpPr>
        <xdr:cNvPr id="25" name="Rectangle 46">
          <a:extLst>
            <a:ext uri="{FF2B5EF4-FFF2-40B4-BE49-F238E27FC236}">
              <a16:creationId xmlns:a16="http://schemas.microsoft.com/office/drawing/2014/main" id="{6110EB20-2CD4-4556-9D29-483ECEC9F4C5}"/>
            </a:ext>
          </a:extLst>
        </xdr:cNvPr>
        <xdr:cNvSpPr>
          <a:spLocks noChangeArrowheads="1"/>
        </xdr:cNvSpPr>
      </xdr:nvSpPr>
      <xdr:spPr bwMode="auto">
        <a:xfrm>
          <a:off x="4282440" y="20040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7</xdr:col>
      <xdr:colOff>297180</xdr:colOff>
      <xdr:row>11</xdr:row>
      <xdr:rowOff>175260</xdr:rowOff>
    </xdr:from>
    <xdr:to>
      <xdr:col>7</xdr:col>
      <xdr:colOff>335280</xdr:colOff>
      <xdr:row>12</xdr:row>
      <xdr:rowOff>167640</xdr:rowOff>
    </xdr:to>
    <xdr:sp macro="" textlink="">
      <xdr:nvSpPr>
        <xdr:cNvPr id="26" name="Rectangle 49">
          <a:extLst>
            <a:ext uri="{FF2B5EF4-FFF2-40B4-BE49-F238E27FC236}">
              <a16:creationId xmlns:a16="http://schemas.microsoft.com/office/drawing/2014/main" id="{8BCC83E7-48F8-4673-A433-41F0F31BD47E}"/>
            </a:ext>
          </a:extLst>
        </xdr:cNvPr>
        <xdr:cNvSpPr>
          <a:spLocks noChangeArrowheads="1"/>
        </xdr:cNvSpPr>
      </xdr:nvSpPr>
      <xdr:spPr bwMode="auto">
        <a:xfrm>
          <a:off x="4259580" y="2186940"/>
          <a:ext cx="228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9</xdr:col>
      <xdr:colOff>449580</xdr:colOff>
      <xdr:row>11</xdr:row>
      <xdr:rowOff>175260</xdr:rowOff>
    </xdr:from>
    <xdr:to>
      <xdr:col>9</xdr:col>
      <xdr:colOff>487680</xdr:colOff>
      <xdr:row>12</xdr:row>
      <xdr:rowOff>167640</xdr:rowOff>
    </xdr:to>
    <xdr:sp macro="" textlink="">
      <xdr:nvSpPr>
        <xdr:cNvPr id="27" name="Rectangle 56">
          <a:extLst>
            <a:ext uri="{FF2B5EF4-FFF2-40B4-BE49-F238E27FC236}">
              <a16:creationId xmlns:a16="http://schemas.microsoft.com/office/drawing/2014/main" id="{FBC7669B-889C-451D-9523-8D3869585CC8}"/>
            </a:ext>
          </a:extLst>
        </xdr:cNvPr>
        <xdr:cNvSpPr>
          <a:spLocks noChangeArrowheads="1"/>
        </xdr:cNvSpPr>
      </xdr:nvSpPr>
      <xdr:spPr bwMode="auto">
        <a:xfrm>
          <a:off x="5341620" y="218694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190500</xdr:colOff>
      <xdr:row>3</xdr:row>
      <xdr:rowOff>83820</xdr:rowOff>
    </xdr:from>
    <xdr:to>
      <xdr:col>5</xdr:col>
      <xdr:colOff>228600</xdr:colOff>
      <xdr:row>4</xdr:row>
      <xdr:rowOff>76200</xdr:rowOff>
    </xdr:to>
    <xdr:sp macro="" textlink="">
      <xdr:nvSpPr>
        <xdr:cNvPr id="28" name="Rectangle 61">
          <a:extLst>
            <a:ext uri="{FF2B5EF4-FFF2-40B4-BE49-F238E27FC236}">
              <a16:creationId xmlns:a16="http://schemas.microsoft.com/office/drawing/2014/main" id="{9D43C071-A98A-4442-BFAD-80B2F18B0766}"/>
            </a:ext>
          </a:extLst>
        </xdr:cNvPr>
        <xdr:cNvSpPr>
          <a:spLocks noChangeArrowheads="1"/>
        </xdr:cNvSpPr>
      </xdr:nvSpPr>
      <xdr:spPr bwMode="auto">
        <a:xfrm>
          <a:off x="3291840" y="6324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160020</xdr:colOff>
      <xdr:row>4</xdr:row>
      <xdr:rowOff>76200</xdr:rowOff>
    </xdr:from>
    <xdr:to>
      <xdr:col>5</xdr:col>
      <xdr:colOff>198120</xdr:colOff>
      <xdr:row>5</xdr:row>
      <xdr:rowOff>68580</xdr:rowOff>
    </xdr:to>
    <xdr:sp macro="" textlink="">
      <xdr:nvSpPr>
        <xdr:cNvPr id="29" name="Rectangle 63">
          <a:extLst>
            <a:ext uri="{FF2B5EF4-FFF2-40B4-BE49-F238E27FC236}">
              <a16:creationId xmlns:a16="http://schemas.microsoft.com/office/drawing/2014/main" id="{49733CF5-0DDE-44CF-A4CE-C2A0FAA5936A}"/>
            </a:ext>
          </a:extLst>
        </xdr:cNvPr>
        <xdr:cNvSpPr>
          <a:spLocks noChangeArrowheads="1"/>
        </xdr:cNvSpPr>
      </xdr:nvSpPr>
      <xdr:spPr bwMode="auto">
        <a:xfrm>
          <a:off x="3261360" y="8077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9</xdr:col>
      <xdr:colOff>495300</xdr:colOff>
      <xdr:row>3</xdr:row>
      <xdr:rowOff>83820</xdr:rowOff>
    </xdr:from>
    <xdr:to>
      <xdr:col>9</xdr:col>
      <xdr:colOff>533400</xdr:colOff>
      <xdr:row>4</xdr:row>
      <xdr:rowOff>76200</xdr:rowOff>
    </xdr:to>
    <xdr:sp macro="" textlink="">
      <xdr:nvSpPr>
        <xdr:cNvPr id="30" name="Rectangle 68">
          <a:extLst>
            <a:ext uri="{FF2B5EF4-FFF2-40B4-BE49-F238E27FC236}">
              <a16:creationId xmlns:a16="http://schemas.microsoft.com/office/drawing/2014/main" id="{52FA8E8F-3683-43B5-9CA3-7CEB139E7BEC}"/>
            </a:ext>
          </a:extLst>
        </xdr:cNvPr>
        <xdr:cNvSpPr>
          <a:spLocks noChangeArrowheads="1"/>
        </xdr:cNvSpPr>
      </xdr:nvSpPr>
      <xdr:spPr bwMode="auto">
        <a:xfrm>
          <a:off x="5387340" y="6324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9</xdr:col>
      <xdr:colOff>464820</xdr:colOff>
      <xdr:row>4</xdr:row>
      <xdr:rowOff>76200</xdr:rowOff>
    </xdr:from>
    <xdr:to>
      <xdr:col>9</xdr:col>
      <xdr:colOff>502920</xdr:colOff>
      <xdr:row>5</xdr:row>
      <xdr:rowOff>68580</xdr:rowOff>
    </xdr:to>
    <xdr:sp macro="" textlink="">
      <xdr:nvSpPr>
        <xdr:cNvPr id="31" name="Rectangle 70">
          <a:extLst>
            <a:ext uri="{FF2B5EF4-FFF2-40B4-BE49-F238E27FC236}">
              <a16:creationId xmlns:a16="http://schemas.microsoft.com/office/drawing/2014/main" id="{693FF798-F409-4073-8FFB-274484831C7C}"/>
            </a:ext>
          </a:extLst>
        </xdr:cNvPr>
        <xdr:cNvSpPr>
          <a:spLocks noChangeArrowheads="1"/>
        </xdr:cNvSpPr>
      </xdr:nvSpPr>
      <xdr:spPr bwMode="auto">
        <a:xfrm>
          <a:off x="5356860" y="8077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411480</xdr:colOff>
      <xdr:row>7</xdr:row>
      <xdr:rowOff>53340</xdr:rowOff>
    </xdr:from>
    <xdr:to>
      <xdr:col>1</xdr:col>
      <xdr:colOff>472440</xdr:colOff>
      <xdr:row>10</xdr:row>
      <xdr:rowOff>22860</xdr:rowOff>
    </xdr:to>
    <xdr:sp macro="" textlink="">
      <xdr:nvSpPr>
        <xdr:cNvPr id="32" name="Freeform 71">
          <a:extLst>
            <a:ext uri="{FF2B5EF4-FFF2-40B4-BE49-F238E27FC236}">
              <a16:creationId xmlns:a16="http://schemas.microsoft.com/office/drawing/2014/main" id="{D1CC5A0F-D223-4D17-B25E-97812365C7B3}"/>
            </a:ext>
          </a:extLst>
        </xdr:cNvPr>
        <xdr:cNvSpPr>
          <a:spLocks noEditPoints="1"/>
        </xdr:cNvSpPr>
      </xdr:nvSpPr>
      <xdr:spPr bwMode="auto">
        <a:xfrm>
          <a:off x="1021080" y="1333500"/>
          <a:ext cx="60960" cy="518160"/>
        </a:xfrm>
        <a:custGeom>
          <a:avLst/>
          <a:gdLst>
            <a:gd name="T0" fmla="*/ 467 w 800"/>
            <a:gd name="T1" fmla="*/ 66 h 8466"/>
            <a:gd name="T2" fmla="*/ 467 w 800"/>
            <a:gd name="T3" fmla="*/ 7800 h 8466"/>
            <a:gd name="T4" fmla="*/ 400 w 800"/>
            <a:gd name="T5" fmla="*/ 7866 h 8466"/>
            <a:gd name="T6" fmla="*/ 334 w 800"/>
            <a:gd name="T7" fmla="*/ 7800 h 8466"/>
            <a:gd name="T8" fmla="*/ 334 w 800"/>
            <a:gd name="T9" fmla="*/ 66 h 8466"/>
            <a:gd name="T10" fmla="*/ 400 w 800"/>
            <a:gd name="T11" fmla="*/ 0 h 8466"/>
            <a:gd name="T12" fmla="*/ 467 w 800"/>
            <a:gd name="T13" fmla="*/ 66 h 8466"/>
            <a:gd name="T14" fmla="*/ 800 w 800"/>
            <a:gd name="T15" fmla="*/ 7666 h 8466"/>
            <a:gd name="T16" fmla="*/ 400 w 800"/>
            <a:gd name="T17" fmla="*/ 8466 h 8466"/>
            <a:gd name="T18" fmla="*/ 0 w 800"/>
            <a:gd name="T19" fmla="*/ 7666 h 8466"/>
            <a:gd name="T20" fmla="*/ 800 w 800"/>
            <a:gd name="T21" fmla="*/ 7666 h 84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00" h="8466">
              <a:moveTo>
                <a:pt x="467" y="66"/>
              </a:moveTo>
              <a:lnTo>
                <a:pt x="467" y="7800"/>
              </a:lnTo>
              <a:cubicBezTo>
                <a:pt x="467" y="7837"/>
                <a:pt x="437" y="7866"/>
                <a:pt x="400" y="7866"/>
              </a:cubicBezTo>
              <a:cubicBezTo>
                <a:pt x="364" y="7866"/>
                <a:pt x="334" y="7837"/>
                <a:pt x="334" y="7800"/>
              </a:cubicBezTo>
              <a:lnTo>
                <a:pt x="334" y="66"/>
              </a:lnTo>
              <a:cubicBezTo>
                <a:pt x="334" y="30"/>
                <a:pt x="364" y="0"/>
                <a:pt x="400" y="0"/>
              </a:cubicBezTo>
              <a:cubicBezTo>
                <a:pt x="437" y="0"/>
                <a:pt x="467" y="30"/>
                <a:pt x="467" y="66"/>
              </a:cubicBezTo>
              <a:close/>
              <a:moveTo>
                <a:pt x="800" y="7666"/>
              </a:moveTo>
              <a:lnTo>
                <a:pt x="400" y="8466"/>
              </a:lnTo>
              <a:lnTo>
                <a:pt x="0" y="7666"/>
              </a:lnTo>
              <a:lnTo>
                <a:pt x="800" y="7666"/>
              </a:lnTo>
              <a:close/>
            </a:path>
          </a:pathLst>
        </a:custGeom>
        <a:solidFill>
          <a:srgbClr val="000000"/>
        </a:solidFill>
        <a:ln w="0" cap="flat">
          <a:solidFill>
            <a:srgbClr val="000000"/>
          </a:solidFill>
          <a:prstDash val="solid"/>
          <a:bevel/>
          <a:headEnd/>
          <a:tailEnd/>
        </a:ln>
      </xdr:spPr>
    </xdr:sp>
    <xdr:clientData/>
  </xdr:twoCellAnchor>
  <xdr:twoCellAnchor>
    <xdr:from>
      <xdr:col>4</xdr:col>
      <xdr:colOff>365760</xdr:colOff>
      <xdr:row>4</xdr:row>
      <xdr:rowOff>99060</xdr:rowOff>
    </xdr:from>
    <xdr:to>
      <xdr:col>5</xdr:col>
      <xdr:colOff>228600</xdr:colOff>
      <xdr:row>4</xdr:row>
      <xdr:rowOff>152399</xdr:rowOff>
    </xdr:to>
    <xdr:sp macro="" textlink="">
      <xdr:nvSpPr>
        <xdr:cNvPr id="33" name="Freeform 72">
          <a:extLst>
            <a:ext uri="{FF2B5EF4-FFF2-40B4-BE49-F238E27FC236}">
              <a16:creationId xmlns:a16="http://schemas.microsoft.com/office/drawing/2014/main" id="{5C361FBE-D29A-43E3-AC4C-D446EC10A6A3}"/>
            </a:ext>
          </a:extLst>
        </xdr:cNvPr>
        <xdr:cNvSpPr>
          <a:spLocks noEditPoints="1"/>
        </xdr:cNvSpPr>
      </xdr:nvSpPr>
      <xdr:spPr bwMode="auto">
        <a:xfrm>
          <a:off x="2857500" y="830580"/>
          <a:ext cx="472440" cy="53339"/>
        </a:xfrm>
        <a:custGeom>
          <a:avLst/>
          <a:gdLst>
            <a:gd name="T0" fmla="*/ 6000 w 6067"/>
            <a:gd name="T1" fmla="*/ 467 h 800"/>
            <a:gd name="T2" fmla="*/ 667 w 6067"/>
            <a:gd name="T3" fmla="*/ 467 h 800"/>
            <a:gd name="T4" fmla="*/ 600 w 6067"/>
            <a:gd name="T5" fmla="*/ 400 h 800"/>
            <a:gd name="T6" fmla="*/ 667 w 6067"/>
            <a:gd name="T7" fmla="*/ 334 h 800"/>
            <a:gd name="T8" fmla="*/ 6000 w 6067"/>
            <a:gd name="T9" fmla="*/ 334 h 800"/>
            <a:gd name="T10" fmla="*/ 6067 w 6067"/>
            <a:gd name="T11" fmla="*/ 400 h 800"/>
            <a:gd name="T12" fmla="*/ 6000 w 6067"/>
            <a:gd name="T13" fmla="*/ 467 h 800"/>
            <a:gd name="T14" fmla="*/ 800 w 6067"/>
            <a:gd name="T15" fmla="*/ 800 h 800"/>
            <a:gd name="T16" fmla="*/ 0 w 6067"/>
            <a:gd name="T17" fmla="*/ 400 h 800"/>
            <a:gd name="T18" fmla="*/ 800 w 6067"/>
            <a:gd name="T19" fmla="*/ 0 h 800"/>
            <a:gd name="T20" fmla="*/ 800 w 6067"/>
            <a:gd name="T2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67" h="800">
              <a:moveTo>
                <a:pt x="6000" y="467"/>
              </a:moveTo>
              <a:lnTo>
                <a:pt x="667" y="467"/>
              </a:lnTo>
              <a:cubicBezTo>
                <a:pt x="630" y="467"/>
                <a:pt x="600" y="437"/>
                <a:pt x="600" y="400"/>
              </a:cubicBezTo>
              <a:cubicBezTo>
                <a:pt x="600" y="364"/>
                <a:pt x="630" y="334"/>
                <a:pt x="667" y="334"/>
              </a:cubicBezTo>
              <a:lnTo>
                <a:pt x="6000" y="334"/>
              </a:lnTo>
              <a:cubicBezTo>
                <a:pt x="6037" y="334"/>
                <a:pt x="6067" y="364"/>
                <a:pt x="6067" y="400"/>
              </a:cubicBezTo>
              <a:cubicBezTo>
                <a:pt x="6067" y="437"/>
                <a:pt x="6037" y="467"/>
                <a:pt x="6000" y="467"/>
              </a:cubicBezTo>
              <a:close/>
              <a:moveTo>
                <a:pt x="800" y="800"/>
              </a:moveTo>
              <a:lnTo>
                <a:pt x="0" y="400"/>
              </a:lnTo>
              <a:lnTo>
                <a:pt x="800" y="0"/>
              </a:lnTo>
              <a:lnTo>
                <a:pt x="800" y="800"/>
              </a:lnTo>
              <a:close/>
            </a:path>
          </a:pathLst>
        </a:custGeom>
        <a:solidFill>
          <a:srgbClr val="000000"/>
        </a:solidFill>
        <a:ln w="0" cap="flat">
          <a:solidFill>
            <a:srgbClr val="000000"/>
          </a:solidFill>
          <a:prstDash val="solid"/>
          <a:bevel/>
          <a:headEnd/>
          <a:tailEnd/>
        </a:ln>
      </xdr:spPr>
    </xdr:sp>
    <xdr:clientData/>
  </xdr:twoCellAnchor>
  <xdr:twoCellAnchor>
    <xdr:from>
      <xdr:col>2</xdr:col>
      <xdr:colOff>487680</xdr:colOff>
      <xdr:row>11</xdr:row>
      <xdr:rowOff>182880</xdr:rowOff>
    </xdr:from>
    <xdr:to>
      <xdr:col>3</xdr:col>
      <xdr:colOff>312420</xdr:colOff>
      <xdr:row>12</xdr:row>
      <xdr:rowOff>91440</xdr:rowOff>
    </xdr:to>
    <xdr:sp macro="" textlink="">
      <xdr:nvSpPr>
        <xdr:cNvPr id="34" name="Freeform 73">
          <a:extLst>
            <a:ext uri="{FF2B5EF4-FFF2-40B4-BE49-F238E27FC236}">
              <a16:creationId xmlns:a16="http://schemas.microsoft.com/office/drawing/2014/main" id="{0E3FF594-0DE5-4892-B43F-E014DA11DA22}"/>
            </a:ext>
          </a:extLst>
        </xdr:cNvPr>
        <xdr:cNvSpPr>
          <a:spLocks noEditPoints="1"/>
        </xdr:cNvSpPr>
      </xdr:nvSpPr>
      <xdr:spPr bwMode="auto">
        <a:xfrm>
          <a:off x="1760220" y="2194560"/>
          <a:ext cx="434340" cy="106680"/>
        </a:xfrm>
        <a:custGeom>
          <a:avLst/>
          <a:gdLst>
            <a:gd name="T0" fmla="*/ 66 w 6066"/>
            <a:gd name="T1" fmla="*/ 334 h 800"/>
            <a:gd name="T2" fmla="*/ 5400 w 6066"/>
            <a:gd name="T3" fmla="*/ 334 h 800"/>
            <a:gd name="T4" fmla="*/ 5466 w 6066"/>
            <a:gd name="T5" fmla="*/ 400 h 800"/>
            <a:gd name="T6" fmla="*/ 5400 w 6066"/>
            <a:gd name="T7" fmla="*/ 467 h 800"/>
            <a:gd name="T8" fmla="*/ 66 w 6066"/>
            <a:gd name="T9" fmla="*/ 467 h 800"/>
            <a:gd name="T10" fmla="*/ 0 w 6066"/>
            <a:gd name="T11" fmla="*/ 400 h 800"/>
            <a:gd name="T12" fmla="*/ 66 w 6066"/>
            <a:gd name="T13" fmla="*/ 334 h 800"/>
            <a:gd name="T14" fmla="*/ 5266 w 6066"/>
            <a:gd name="T15" fmla="*/ 0 h 800"/>
            <a:gd name="T16" fmla="*/ 6066 w 6066"/>
            <a:gd name="T17" fmla="*/ 400 h 800"/>
            <a:gd name="T18" fmla="*/ 5266 w 6066"/>
            <a:gd name="T19" fmla="*/ 800 h 800"/>
            <a:gd name="T20" fmla="*/ 5266 w 6066"/>
            <a:gd name="T21" fmla="*/ 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66" h="800">
              <a:moveTo>
                <a:pt x="66" y="334"/>
              </a:moveTo>
              <a:lnTo>
                <a:pt x="5400" y="334"/>
              </a:lnTo>
              <a:cubicBezTo>
                <a:pt x="5437" y="334"/>
                <a:pt x="5466" y="364"/>
                <a:pt x="5466" y="400"/>
              </a:cubicBezTo>
              <a:cubicBezTo>
                <a:pt x="5466" y="437"/>
                <a:pt x="5437" y="467"/>
                <a:pt x="5400" y="467"/>
              </a:cubicBezTo>
              <a:lnTo>
                <a:pt x="66" y="467"/>
              </a:lnTo>
              <a:cubicBezTo>
                <a:pt x="30" y="467"/>
                <a:pt x="0" y="437"/>
                <a:pt x="0" y="400"/>
              </a:cubicBezTo>
              <a:cubicBezTo>
                <a:pt x="0" y="364"/>
                <a:pt x="30" y="334"/>
                <a:pt x="66" y="334"/>
              </a:cubicBezTo>
              <a:close/>
              <a:moveTo>
                <a:pt x="5266" y="0"/>
              </a:moveTo>
              <a:lnTo>
                <a:pt x="6066" y="400"/>
              </a:lnTo>
              <a:lnTo>
                <a:pt x="5266" y="800"/>
              </a:lnTo>
              <a:lnTo>
                <a:pt x="5266" y="0"/>
              </a:lnTo>
              <a:close/>
            </a:path>
          </a:pathLst>
        </a:custGeom>
        <a:solidFill>
          <a:srgbClr val="000000"/>
        </a:solidFill>
        <a:ln w="0" cap="flat">
          <a:solidFill>
            <a:srgbClr val="000000"/>
          </a:solidFill>
          <a:prstDash val="solid"/>
          <a:bevel/>
          <a:headEnd/>
          <a:tailEnd/>
        </a:ln>
      </xdr:spPr>
    </xdr:sp>
    <xdr:clientData/>
  </xdr:twoCellAnchor>
  <xdr:twoCellAnchor>
    <xdr:from>
      <xdr:col>8</xdr:col>
      <xdr:colOff>22860</xdr:colOff>
      <xdr:row>11</xdr:row>
      <xdr:rowOff>91440</xdr:rowOff>
    </xdr:from>
    <xdr:to>
      <xdr:col>8</xdr:col>
      <xdr:colOff>365760</xdr:colOff>
      <xdr:row>11</xdr:row>
      <xdr:rowOff>190499</xdr:rowOff>
    </xdr:to>
    <xdr:sp macro="" textlink="">
      <xdr:nvSpPr>
        <xdr:cNvPr id="35" name="Freeform 75">
          <a:extLst>
            <a:ext uri="{FF2B5EF4-FFF2-40B4-BE49-F238E27FC236}">
              <a16:creationId xmlns:a16="http://schemas.microsoft.com/office/drawing/2014/main" id="{F1DB0E57-EE9D-4084-971F-FAB296A77353}"/>
            </a:ext>
          </a:extLst>
        </xdr:cNvPr>
        <xdr:cNvSpPr>
          <a:spLocks noEditPoints="1"/>
        </xdr:cNvSpPr>
      </xdr:nvSpPr>
      <xdr:spPr bwMode="auto">
        <a:xfrm>
          <a:off x="4305300" y="2103120"/>
          <a:ext cx="342900" cy="99059"/>
        </a:xfrm>
        <a:custGeom>
          <a:avLst/>
          <a:gdLst>
            <a:gd name="T0" fmla="*/ 33 w 2433"/>
            <a:gd name="T1" fmla="*/ 167 h 400"/>
            <a:gd name="T2" fmla="*/ 2100 w 2433"/>
            <a:gd name="T3" fmla="*/ 167 h 400"/>
            <a:gd name="T4" fmla="*/ 2133 w 2433"/>
            <a:gd name="T5" fmla="*/ 200 h 400"/>
            <a:gd name="T6" fmla="*/ 2100 w 2433"/>
            <a:gd name="T7" fmla="*/ 234 h 400"/>
            <a:gd name="T8" fmla="*/ 33 w 2433"/>
            <a:gd name="T9" fmla="*/ 234 h 400"/>
            <a:gd name="T10" fmla="*/ 0 w 2433"/>
            <a:gd name="T11" fmla="*/ 200 h 400"/>
            <a:gd name="T12" fmla="*/ 33 w 2433"/>
            <a:gd name="T13" fmla="*/ 167 h 400"/>
            <a:gd name="T14" fmla="*/ 2033 w 2433"/>
            <a:gd name="T15" fmla="*/ 0 h 400"/>
            <a:gd name="T16" fmla="*/ 2433 w 2433"/>
            <a:gd name="T17" fmla="*/ 200 h 400"/>
            <a:gd name="T18" fmla="*/ 2033 w 2433"/>
            <a:gd name="T19" fmla="*/ 400 h 400"/>
            <a:gd name="T20" fmla="*/ 2033 w 2433"/>
            <a:gd name="T21" fmla="*/ 0 h 4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33" h="400">
              <a:moveTo>
                <a:pt x="33" y="167"/>
              </a:moveTo>
              <a:lnTo>
                <a:pt x="2100" y="167"/>
              </a:lnTo>
              <a:cubicBezTo>
                <a:pt x="2119" y="167"/>
                <a:pt x="2133" y="182"/>
                <a:pt x="2133" y="200"/>
              </a:cubicBezTo>
              <a:cubicBezTo>
                <a:pt x="2133" y="219"/>
                <a:pt x="2119" y="234"/>
                <a:pt x="2100" y="234"/>
              </a:cubicBezTo>
              <a:lnTo>
                <a:pt x="33" y="234"/>
              </a:lnTo>
              <a:cubicBezTo>
                <a:pt x="15" y="234"/>
                <a:pt x="0" y="219"/>
                <a:pt x="0" y="200"/>
              </a:cubicBezTo>
              <a:cubicBezTo>
                <a:pt x="0" y="182"/>
                <a:pt x="15" y="167"/>
                <a:pt x="33" y="167"/>
              </a:cubicBezTo>
              <a:close/>
              <a:moveTo>
                <a:pt x="2033" y="0"/>
              </a:moveTo>
              <a:lnTo>
                <a:pt x="2433" y="200"/>
              </a:lnTo>
              <a:lnTo>
                <a:pt x="2033" y="400"/>
              </a:lnTo>
              <a:lnTo>
                <a:pt x="2033" y="0"/>
              </a:lnTo>
              <a:close/>
            </a:path>
          </a:pathLst>
        </a:custGeom>
        <a:solidFill>
          <a:srgbClr val="000000"/>
        </a:solidFill>
        <a:ln w="0" cap="flat">
          <a:solidFill>
            <a:srgbClr val="000000"/>
          </a:solidFill>
          <a:prstDash val="solid"/>
          <a:bevel/>
          <a:headEnd/>
          <a:tailEnd/>
        </a:ln>
      </xdr:spPr>
    </xdr:sp>
    <xdr:clientData/>
  </xdr:twoCellAnchor>
  <xdr:twoCellAnchor>
    <xdr:from>
      <xdr:col>5</xdr:col>
      <xdr:colOff>403860</xdr:colOff>
      <xdr:row>7</xdr:row>
      <xdr:rowOff>68580</xdr:rowOff>
    </xdr:from>
    <xdr:to>
      <xdr:col>5</xdr:col>
      <xdr:colOff>457200</xdr:colOff>
      <xdr:row>10</xdr:row>
      <xdr:rowOff>121920</xdr:rowOff>
    </xdr:to>
    <xdr:sp macro="" textlink="">
      <xdr:nvSpPr>
        <xdr:cNvPr id="36" name="Freeform 76">
          <a:extLst>
            <a:ext uri="{FF2B5EF4-FFF2-40B4-BE49-F238E27FC236}">
              <a16:creationId xmlns:a16="http://schemas.microsoft.com/office/drawing/2014/main" id="{F7BE9F45-DD50-44E9-AB66-E989E296F9EE}"/>
            </a:ext>
          </a:extLst>
        </xdr:cNvPr>
        <xdr:cNvSpPr>
          <a:spLocks noEditPoints="1"/>
        </xdr:cNvSpPr>
      </xdr:nvSpPr>
      <xdr:spPr bwMode="auto">
        <a:xfrm>
          <a:off x="3505200" y="1348740"/>
          <a:ext cx="53340" cy="601980"/>
        </a:xfrm>
        <a:custGeom>
          <a:avLst/>
          <a:gdLst>
            <a:gd name="T0" fmla="*/ 334 w 800"/>
            <a:gd name="T1" fmla="*/ 8400 h 8467"/>
            <a:gd name="T2" fmla="*/ 334 w 800"/>
            <a:gd name="T3" fmla="*/ 667 h 8467"/>
            <a:gd name="T4" fmla="*/ 400 w 800"/>
            <a:gd name="T5" fmla="*/ 600 h 8467"/>
            <a:gd name="T6" fmla="*/ 467 w 800"/>
            <a:gd name="T7" fmla="*/ 667 h 8467"/>
            <a:gd name="T8" fmla="*/ 467 w 800"/>
            <a:gd name="T9" fmla="*/ 8400 h 8467"/>
            <a:gd name="T10" fmla="*/ 400 w 800"/>
            <a:gd name="T11" fmla="*/ 8467 h 8467"/>
            <a:gd name="T12" fmla="*/ 334 w 800"/>
            <a:gd name="T13" fmla="*/ 8400 h 8467"/>
            <a:gd name="T14" fmla="*/ 0 w 800"/>
            <a:gd name="T15" fmla="*/ 800 h 8467"/>
            <a:gd name="T16" fmla="*/ 400 w 800"/>
            <a:gd name="T17" fmla="*/ 0 h 8467"/>
            <a:gd name="T18" fmla="*/ 800 w 800"/>
            <a:gd name="T19" fmla="*/ 800 h 8467"/>
            <a:gd name="T20" fmla="*/ 0 w 800"/>
            <a:gd name="T21" fmla="*/ 800 h 8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00" h="8467">
              <a:moveTo>
                <a:pt x="334" y="8400"/>
              </a:moveTo>
              <a:lnTo>
                <a:pt x="334" y="667"/>
              </a:lnTo>
              <a:cubicBezTo>
                <a:pt x="334" y="630"/>
                <a:pt x="364" y="600"/>
                <a:pt x="400" y="600"/>
              </a:cubicBezTo>
              <a:cubicBezTo>
                <a:pt x="437" y="600"/>
                <a:pt x="467" y="630"/>
                <a:pt x="467" y="667"/>
              </a:cubicBezTo>
              <a:lnTo>
                <a:pt x="467" y="8400"/>
              </a:lnTo>
              <a:cubicBezTo>
                <a:pt x="467" y="8437"/>
                <a:pt x="437" y="8467"/>
                <a:pt x="400" y="8467"/>
              </a:cubicBezTo>
              <a:cubicBezTo>
                <a:pt x="364" y="8467"/>
                <a:pt x="334" y="8437"/>
                <a:pt x="334" y="8400"/>
              </a:cubicBezTo>
              <a:close/>
              <a:moveTo>
                <a:pt x="0" y="800"/>
              </a:moveTo>
              <a:lnTo>
                <a:pt x="400" y="0"/>
              </a:lnTo>
              <a:lnTo>
                <a:pt x="800" y="800"/>
              </a:lnTo>
              <a:lnTo>
                <a:pt x="0" y="800"/>
              </a:lnTo>
              <a:close/>
            </a:path>
          </a:pathLst>
        </a:custGeom>
        <a:solidFill>
          <a:srgbClr val="000000"/>
        </a:solidFill>
        <a:ln w="0" cap="flat">
          <a:solidFill>
            <a:srgbClr val="000000"/>
          </a:solidFill>
          <a:prstDash val="solid"/>
          <a:bevel/>
          <a:headEnd/>
          <a:tailEnd/>
        </a:ln>
      </xdr:spPr>
    </xdr:sp>
    <xdr:clientData/>
  </xdr:twoCellAnchor>
  <xdr:twoCellAnchor>
    <xdr:from>
      <xdr:col>9</xdr:col>
      <xdr:colOff>426720</xdr:colOff>
      <xdr:row>7</xdr:row>
      <xdr:rowOff>114300</xdr:rowOff>
    </xdr:from>
    <xdr:to>
      <xdr:col>9</xdr:col>
      <xdr:colOff>487680</xdr:colOff>
      <xdr:row>10</xdr:row>
      <xdr:rowOff>91440</xdr:rowOff>
    </xdr:to>
    <xdr:sp macro="" textlink="">
      <xdr:nvSpPr>
        <xdr:cNvPr id="37" name="Freeform 78">
          <a:extLst>
            <a:ext uri="{FF2B5EF4-FFF2-40B4-BE49-F238E27FC236}">
              <a16:creationId xmlns:a16="http://schemas.microsoft.com/office/drawing/2014/main" id="{27D4BDA9-4FD2-4ACD-9B59-1936CADA6A13}"/>
            </a:ext>
          </a:extLst>
        </xdr:cNvPr>
        <xdr:cNvSpPr>
          <a:spLocks noEditPoints="1"/>
        </xdr:cNvSpPr>
      </xdr:nvSpPr>
      <xdr:spPr bwMode="auto">
        <a:xfrm>
          <a:off x="5318760" y="1394460"/>
          <a:ext cx="60960" cy="525780"/>
        </a:xfrm>
        <a:custGeom>
          <a:avLst/>
          <a:gdLst>
            <a:gd name="T0" fmla="*/ 167 w 400"/>
            <a:gd name="T1" fmla="*/ 4200 h 4234"/>
            <a:gd name="T2" fmla="*/ 167 w 400"/>
            <a:gd name="T3" fmla="*/ 334 h 4234"/>
            <a:gd name="T4" fmla="*/ 200 w 400"/>
            <a:gd name="T5" fmla="*/ 300 h 4234"/>
            <a:gd name="T6" fmla="*/ 234 w 400"/>
            <a:gd name="T7" fmla="*/ 334 h 4234"/>
            <a:gd name="T8" fmla="*/ 234 w 400"/>
            <a:gd name="T9" fmla="*/ 4200 h 4234"/>
            <a:gd name="T10" fmla="*/ 200 w 400"/>
            <a:gd name="T11" fmla="*/ 4234 h 4234"/>
            <a:gd name="T12" fmla="*/ 167 w 400"/>
            <a:gd name="T13" fmla="*/ 4200 h 4234"/>
            <a:gd name="T14" fmla="*/ 0 w 400"/>
            <a:gd name="T15" fmla="*/ 400 h 4234"/>
            <a:gd name="T16" fmla="*/ 200 w 400"/>
            <a:gd name="T17" fmla="*/ 0 h 4234"/>
            <a:gd name="T18" fmla="*/ 400 w 400"/>
            <a:gd name="T19" fmla="*/ 400 h 4234"/>
            <a:gd name="T20" fmla="*/ 0 w 400"/>
            <a:gd name="T21" fmla="*/ 400 h 42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00" h="4234">
              <a:moveTo>
                <a:pt x="167" y="4200"/>
              </a:moveTo>
              <a:lnTo>
                <a:pt x="167" y="334"/>
              </a:lnTo>
              <a:cubicBezTo>
                <a:pt x="167" y="315"/>
                <a:pt x="182" y="300"/>
                <a:pt x="200" y="300"/>
              </a:cubicBezTo>
              <a:cubicBezTo>
                <a:pt x="219" y="300"/>
                <a:pt x="234" y="315"/>
                <a:pt x="234" y="334"/>
              </a:cubicBezTo>
              <a:lnTo>
                <a:pt x="234" y="4200"/>
              </a:lnTo>
              <a:cubicBezTo>
                <a:pt x="234" y="4219"/>
                <a:pt x="219" y="4234"/>
                <a:pt x="200" y="4234"/>
              </a:cubicBezTo>
              <a:cubicBezTo>
                <a:pt x="182" y="4234"/>
                <a:pt x="167" y="4219"/>
                <a:pt x="167" y="4200"/>
              </a:cubicBezTo>
              <a:close/>
              <a:moveTo>
                <a:pt x="0" y="400"/>
              </a:moveTo>
              <a:lnTo>
                <a:pt x="200" y="0"/>
              </a:lnTo>
              <a:lnTo>
                <a:pt x="400" y="400"/>
              </a:lnTo>
              <a:lnTo>
                <a:pt x="0" y="400"/>
              </a:lnTo>
              <a:close/>
            </a:path>
          </a:pathLst>
        </a:custGeom>
        <a:solidFill>
          <a:srgbClr val="000000"/>
        </a:solidFill>
        <a:ln w="0" cap="flat">
          <a:solidFill>
            <a:srgbClr val="000000"/>
          </a:solidFill>
          <a:prstDash val="solid"/>
          <a:bevel/>
          <a:headEnd/>
          <a:tailEnd/>
        </a:ln>
      </xdr:spPr>
    </xdr:sp>
    <xdr:clientData/>
  </xdr:twoCellAnchor>
  <xdr:twoCellAnchor>
    <xdr:from>
      <xdr:col>3</xdr:col>
      <xdr:colOff>426720</xdr:colOff>
      <xdr:row>1</xdr:row>
      <xdr:rowOff>152400</xdr:rowOff>
    </xdr:from>
    <xdr:to>
      <xdr:col>9</xdr:col>
      <xdr:colOff>472440</xdr:colOff>
      <xdr:row>1</xdr:row>
      <xdr:rowOff>152400</xdr:rowOff>
    </xdr:to>
    <xdr:sp macro="" textlink="">
      <xdr:nvSpPr>
        <xdr:cNvPr id="38" name="Line 79">
          <a:extLst>
            <a:ext uri="{FF2B5EF4-FFF2-40B4-BE49-F238E27FC236}">
              <a16:creationId xmlns:a16="http://schemas.microsoft.com/office/drawing/2014/main" id="{788B7C8D-F18F-4A8F-8A01-3675525EBEAE}"/>
            </a:ext>
          </a:extLst>
        </xdr:cNvPr>
        <xdr:cNvSpPr>
          <a:spLocks noChangeShapeType="1"/>
        </xdr:cNvSpPr>
      </xdr:nvSpPr>
      <xdr:spPr bwMode="auto">
        <a:xfrm flipV="1">
          <a:off x="2308860" y="335280"/>
          <a:ext cx="3055620" cy="0"/>
        </a:xfrm>
        <a:prstGeom prst="line">
          <a:avLst/>
        </a:prstGeom>
        <a:noFill/>
        <a:ln w="1905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9</xdr:col>
      <xdr:colOff>449580</xdr:colOff>
      <xdr:row>1</xdr:row>
      <xdr:rowOff>160020</xdr:rowOff>
    </xdr:from>
    <xdr:to>
      <xdr:col>9</xdr:col>
      <xdr:colOff>457200</xdr:colOff>
      <xdr:row>2</xdr:row>
      <xdr:rowOff>114300</xdr:rowOff>
    </xdr:to>
    <xdr:sp macro="" textlink="">
      <xdr:nvSpPr>
        <xdr:cNvPr id="39" name="Line 80">
          <a:extLst>
            <a:ext uri="{FF2B5EF4-FFF2-40B4-BE49-F238E27FC236}">
              <a16:creationId xmlns:a16="http://schemas.microsoft.com/office/drawing/2014/main" id="{F079E01D-F965-4369-98F5-FA1397E313A6}"/>
            </a:ext>
          </a:extLst>
        </xdr:cNvPr>
        <xdr:cNvSpPr>
          <a:spLocks noChangeShapeType="1"/>
        </xdr:cNvSpPr>
      </xdr:nvSpPr>
      <xdr:spPr bwMode="auto">
        <a:xfrm flipH="1">
          <a:off x="5341620" y="342900"/>
          <a:ext cx="7620" cy="137160"/>
        </a:xfrm>
        <a:prstGeom prst="line">
          <a:avLst/>
        </a:prstGeom>
        <a:noFill/>
        <a:ln w="1905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xdr:col>
      <xdr:colOff>403860</xdr:colOff>
      <xdr:row>1</xdr:row>
      <xdr:rowOff>167640</xdr:rowOff>
    </xdr:from>
    <xdr:to>
      <xdr:col>3</xdr:col>
      <xdr:colOff>449580</xdr:colOff>
      <xdr:row>2</xdr:row>
      <xdr:rowOff>137160</xdr:rowOff>
    </xdr:to>
    <xdr:sp macro="" textlink="">
      <xdr:nvSpPr>
        <xdr:cNvPr id="40" name="Freeform 81">
          <a:extLst>
            <a:ext uri="{FF2B5EF4-FFF2-40B4-BE49-F238E27FC236}">
              <a16:creationId xmlns:a16="http://schemas.microsoft.com/office/drawing/2014/main" id="{61757CC9-860B-42D5-B1E2-461FA2B57097}"/>
            </a:ext>
          </a:extLst>
        </xdr:cNvPr>
        <xdr:cNvSpPr>
          <a:spLocks noEditPoints="1"/>
        </xdr:cNvSpPr>
      </xdr:nvSpPr>
      <xdr:spPr bwMode="auto">
        <a:xfrm>
          <a:off x="2286000" y="350520"/>
          <a:ext cx="45720" cy="152400"/>
        </a:xfrm>
        <a:custGeom>
          <a:avLst/>
          <a:gdLst>
            <a:gd name="T0" fmla="*/ 467 w 800"/>
            <a:gd name="T1" fmla="*/ 66 h 2466"/>
            <a:gd name="T2" fmla="*/ 467 w 800"/>
            <a:gd name="T3" fmla="*/ 1800 h 2466"/>
            <a:gd name="T4" fmla="*/ 400 w 800"/>
            <a:gd name="T5" fmla="*/ 1866 h 2466"/>
            <a:gd name="T6" fmla="*/ 334 w 800"/>
            <a:gd name="T7" fmla="*/ 1800 h 2466"/>
            <a:gd name="T8" fmla="*/ 334 w 800"/>
            <a:gd name="T9" fmla="*/ 66 h 2466"/>
            <a:gd name="T10" fmla="*/ 400 w 800"/>
            <a:gd name="T11" fmla="*/ 0 h 2466"/>
            <a:gd name="T12" fmla="*/ 467 w 800"/>
            <a:gd name="T13" fmla="*/ 66 h 2466"/>
            <a:gd name="T14" fmla="*/ 800 w 800"/>
            <a:gd name="T15" fmla="*/ 1666 h 2466"/>
            <a:gd name="T16" fmla="*/ 400 w 800"/>
            <a:gd name="T17" fmla="*/ 2466 h 2466"/>
            <a:gd name="T18" fmla="*/ 0 w 800"/>
            <a:gd name="T19" fmla="*/ 1666 h 2466"/>
            <a:gd name="T20" fmla="*/ 800 w 800"/>
            <a:gd name="T21" fmla="*/ 1666 h 24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00" h="2466">
              <a:moveTo>
                <a:pt x="467" y="66"/>
              </a:moveTo>
              <a:lnTo>
                <a:pt x="467" y="1800"/>
              </a:lnTo>
              <a:cubicBezTo>
                <a:pt x="467" y="1837"/>
                <a:pt x="437" y="1866"/>
                <a:pt x="400" y="1866"/>
              </a:cubicBezTo>
              <a:cubicBezTo>
                <a:pt x="364" y="1866"/>
                <a:pt x="334" y="1837"/>
                <a:pt x="334" y="1800"/>
              </a:cubicBezTo>
              <a:lnTo>
                <a:pt x="334" y="66"/>
              </a:lnTo>
              <a:cubicBezTo>
                <a:pt x="334" y="30"/>
                <a:pt x="364" y="0"/>
                <a:pt x="400" y="0"/>
              </a:cubicBezTo>
              <a:cubicBezTo>
                <a:pt x="437" y="0"/>
                <a:pt x="467" y="30"/>
                <a:pt x="467" y="66"/>
              </a:cubicBezTo>
              <a:close/>
              <a:moveTo>
                <a:pt x="800" y="1666"/>
              </a:moveTo>
              <a:lnTo>
                <a:pt x="400" y="2466"/>
              </a:lnTo>
              <a:lnTo>
                <a:pt x="0" y="1666"/>
              </a:lnTo>
              <a:lnTo>
                <a:pt x="800" y="1666"/>
              </a:lnTo>
              <a:close/>
            </a:path>
          </a:pathLst>
        </a:custGeom>
        <a:solidFill>
          <a:srgbClr val="000000"/>
        </a:solidFill>
        <a:ln w="0" cap="flat">
          <a:solidFill>
            <a:srgbClr val="000000"/>
          </a:solidFill>
          <a:prstDash val="solid"/>
          <a:bevel/>
          <a:headEnd/>
          <a:tailEnd/>
        </a:ln>
      </xdr:spPr>
    </xdr:sp>
    <xdr:clientData/>
  </xdr:twoCellAnchor>
  <xdr:twoCellAnchor>
    <xdr:from>
      <xdr:col>1</xdr:col>
      <xdr:colOff>388620</xdr:colOff>
      <xdr:row>7</xdr:row>
      <xdr:rowOff>144780</xdr:rowOff>
    </xdr:from>
    <xdr:to>
      <xdr:col>1</xdr:col>
      <xdr:colOff>426720</xdr:colOff>
      <xdr:row>8</xdr:row>
      <xdr:rowOff>137160</xdr:rowOff>
    </xdr:to>
    <xdr:sp macro="" textlink="">
      <xdr:nvSpPr>
        <xdr:cNvPr id="41" name="Rectangle 83">
          <a:extLst>
            <a:ext uri="{FF2B5EF4-FFF2-40B4-BE49-F238E27FC236}">
              <a16:creationId xmlns:a16="http://schemas.microsoft.com/office/drawing/2014/main" id="{77B27AED-F224-4439-AC6C-D11C77B23F34}"/>
            </a:ext>
          </a:extLst>
        </xdr:cNvPr>
        <xdr:cNvSpPr>
          <a:spLocks noChangeArrowheads="1"/>
        </xdr:cNvSpPr>
      </xdr:nvSpPr>
      <xdr:spPr bwMode="auto">
        <a:xfrm>
          <a:off x="998220" y="14249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1" u="none" strike="noStrike" baseline="0">
              <a:solidFill>
                <a:srgbClr val="000000"/>
              </a:solidFill>
              <a:latin typeface="Times New Roman"/>
              <a:cs typeface="Times New Roman"/>
            </a:rPr>
            <a:t> </a:t>
          </a:r>
        </a:p>
      </xdr:txBody>
    </xdr:sp>
    <xdr:clientData/>
  </xdr:twoCellAnchor>
  <xdr:twoCellAnchor>
    <xdr:from>
      <xdr:col>3</xdr:col>
      <xdr:colOff>259080</xdr:colOff>
      <xdr:row>12</xdr:row>
      <xdr:rowOff>30480</xdr:rowOff>
    </xdr:from>
    <xdr:to>
      <xdr:col>3</xdr:col>
      <xdr:colOff>297180</xdr:colOff>
      <xdr:row>13</xdr:row>
      <xdr:rowOff>22860</xdr:rowOff>
    </xdr:to>
    <xdr:sp macro="" textlink="">
      <xdr:nvSpPr>
        <xdr:cNvPr id="42" name="Rectangle 86">
          <a:extLst>
            <a:ext uri="{FF2B5EF4-FFF2-40B4-BE49-F238E27FC236}">
              <a16:creationId xmlns:a16="http://schemas.microsoft.com/office/drawing/2014/main" id="{CDEBFD5B-DA13-4E69-B5F1-0A469BF5C49E}"/>
            </a:ext>
          </a:extLst>
        </xdr:cNvPr>
        <xdr:cNvSpPr>
          <a:spLocks noChangeArrowheads="1"/>
        </xdr:cNvSpPr>
      </xdr:nvSpPr>
      <xdr:spPr bwMode="auto">
        <a:xfrm>
          <a:off x="2141220" y="224028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525780</xdr:colOff>
      <xdr:row>12</xdr:row>
      <xdr:rowOff>30480</xdr:rowOff>
    </xdr:from>
    <xdr:to>
      <xdr:col>5</xdr:col>
      <xdr:colOff>563880</xdr:colOff>
      <xdr:row>13</xdr:row>
      <xdr:rowOff>22860</xdr:rowOff>
    </xdr:to>
    <xdr:sp macro="" textlink="">
      <xdr:nvSpPr>
        <xdr:cNvPr id="43" name="Rectangle 89">
          <a:extLst>
            <a:ext uri="{FF2B5EF4-FFF2-40B4-BE49-F238E27FC236}">
              <a16:creationId xmlns:a16="http://schemas.microsoft.com/office/drawing/2014/main" id="{8D833D31-20ED-47A3-8AA1-E925B9A1A81B}"/>
            </a:ext>
          </a:extLst>
        </xdr:cNvPr>
        <xdr:cNvSpPr>
          <a:spLocks noChangeArrowheads="1"/>
        </xdr:cNvSpPr>
      </xdr:nvSpPr>
      <xdr:spPr bwMode="auto">
        <a:xfrm>
          <a:off x="3627120" y="224028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8</xdr:col>
      <xdr:colOff>182880</xdr:colOff>
      <xdr:row>12</xdr:row>
      <xdr:rowOff>30480</xdr:rowOff>
    </xdr:from>
    <xdr:to>
      <xdr:col>8</xdr:col>
      <xdr:colOff>220980</xdr:colOff>
      <xdr:row>13</xdr:row>
      <xdr:rowOff>22860</xdr:rowOff>
    </xdr:to>
    <xdr:sp macro="" textlink="">
      <xdr:nvSpPr>
        <xdr:cNvPr id="44" name="Rectangle 92">
          <a:extLst>
            <a:ext uri="{FF2B5EF4-FFF2-40B4-BE49-F238E27FC236}">
              <a16:creationId xmlns:a16="http://schemas.microsoft.com/office/drawing/2014/main" id="{13DC39A0-1017-4083-9CB7-2A99FA135684}"/>
            </a:ext>
          </a:extLst>
        </xdr:cNvPr>
        <xdr:cNvSpPr>
          <a:spLocks noChangeArrowheads="1"/>
        </xdr:cNvSpPr>
      </xdr:nvSpPr>
      <xdr:spPr bwMode="auto">
        <a:xfrm>
          <a:off x="4465320" y="224028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9</xdr:col>
      <xdr:colOff>243840</xdr:colOff>
      <xdr:row>7</xdr:row>
      <xdr:rowOff>144780</xdr:rowOff>
    </xdr:from>
    <xdr:to>
      <xdr:col>9</xdr:col>
      <xdr:colOff>342900</xdr:colOff>
      <xdr:row>8</xdr:row>
      <xdr:rowOff>160020</xdr:rowOff>
    </xdr:to>
    <xdr:sp macro="" textlink="">
      <xdr:nvSpPr>
        <xdr:cNvPr id="45" name="Rectangle 93">
          <a:extLst>
            <a:ext uri="{FF2B5EF4-FFF2-40B4-BE49-F238E27FC236}">
              <a16:creationId xmlns:a16="http://schemas.microsoft.com/office/drawing/2014/main" id="{018DA116-1DD6-445D-8EC1-B736DB2609DD}"/>
            </a:ext>
          </a:extLst>
        </xdr:cNvPr>
        <xdr:cNvSpPr>
          <a:spLocks noChangeArrowheads="1"/>
        </xdr:cNvSpPr>
      </xdr:nvSpPr>
      <xdr:spPr bwMode="auto">
        <a:xfrm>
          <a:off x="5135880" y="142494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endParaRPr lang="en-US" sz="1200" b="0" i="1" u="none" strike="noStrike" baseline="0">
            <a:solidFill>
              <a:srgbClr val="000000"/>
            </a:solidFill>
            <a:latin typeface="Times New Roman"/>
            <a:cs typeface="Times New Roman"/>
          </a:endParaRPr>
        </a:p>
      </xdr:txBody>
    </xdr:sp>
    <xdr:clientData/>
  </xdr:twoCellAnchor>
  <xdr:twoCellAnchor>
    <xdr:from>
      <xdr:col>9</xdr:col>
      <xdr:colOff>518160</xdr:colOff>
      <xdr:row>8</xdr:row>
      <xdr:rowOff>30480</xdr:rowOff>
    </xdr:from>
    <xdr:to>
      <xdr:col>9</xdr:col>
      <xdr:colOff>792480</xdr:colOff>
      <xdr:row>9</xdr:row>
      <xdr:rowOff>129540</xdr:rowOff>
    </xdr:to>
    <xdr:sp macro="" textlink="">
      <xdr:nvSpPr>
        <xdr:cNvPr id="46" name="Rectangle 94">
          <a:extLst>
            <a:ext uri="{FF2B5EF4-FFF2-40B4-BE49-F238E27FC236}">
              <a16:creationId xmlns:a16="http://schemas.microsoft.com/office/drawing/2014/main" id="{EF3DA048-7C4D-4AB3-B6C9-1D6C27276B12}"/>
            </a:ext>
          </a:extLst>
        </xdr:cNvPr>
        <xdr:cNvSpPr>
          <a:spLocks noChangeArrowheads="1"/>
        </xdr:cNvSpPr>
      </xdr:nvSpPr>
      <xdr:spPr bwMode="auto">
        <a:xfrm>
          <a:off x="5410200" y="1493520"/>
          <a:ext cx="2743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rgbClr val="000000"/>
              </a:solidFill>
              <a:latin typeface="Times New Roman"/>
              <a:cs typeface="Times New Roman"/>
            </a:rPr>
            <a:t>σ</a:t>
          </a:r>
          <a:r>
            <a:rPr lang="en-US" sz="1200" b="0" i="0" u="none" strike="noStrike" baseline="0">
              <a:solidFill>
                <a:srgbClr val="000000"/>
              </a:solidFill>
              <a:latin typeface="Times New Roman"/>
              <a:cs typeface="Times New Roman"/>
            </a:rPr>
            <a:t>3</a:t>
          </a:r>
        </a:p>
      </xdr:txBody>
    </xdr:sp>
    <xdr:clientData/>
  </xdr:twoCellAnchor>
  <xdr:twoCellAnchor>
    <xdr:from>
      <xdr:col>9</xdr:col>
      <xdr:colOff>411480</xdr:colOff>
      <xdr:row>7</xdr:row>
      <xdr:rowOff>144780</xdr:rowOff>
    </xdr:from>
    <xdr:to>
      <xdr:col>9</xdr:col>
      <xdr:colOff>449580</xdr:colOff>
      <xdr:row>8</xdr:row>
      <xdr:rowOff>137160</xdr:rowOff>
    </xdr:to>
    <xdr:sp macro="" textlink="">
      <xdr:nvSpPr>
        <xdr:cNvPr id="47" name="Rectangle 96">
          <a:extLst>
            <a:ext uri="{FF2B5EF4-FFF2-40B4-BE49-F238E27FC236}">
              <a16:creationId xmlns:a16="http://schemas.microsoft.com/office/drawing/2014/main" id="{128E915F-9931-4CB3-B069-ADCC2028B526}"/>
            </a:ext>
          </a:extLst>
        </xdr:cNvPr>
        <xdr:cNvSpPr>
          <a:spLocks noChangeArrowheads="1"/>
        </xdr:cNvSpPr>
      </xdr:nvSpPr>
      <xdr:spPr bwMode="auto">
        <a:xfrm>
          <a:off x="5303520" y="14249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3</xdr:col>
      <xdr:colOff>259080</xdr:colOff>
      <xdr:row>2</xdr:row>
      <xdr:rowOff>144780</xdr:rowOff>
    </xdr:from>
    <xdr:to>
      <xdr:col>3</xdr:col>
      <xdr:colOff>297180</xdr:colOff>
      <xdr:row>3</xdr:row>
      <xdr:rowOff>137160</xdr:rowOff>
    </xdr:to>
    <xdr:sp macro="" textlink="">
      <xdr:nvSpPr>
        <xdr:cNvPr id="48" name="Rectangle 99">
          <a:extLst>
            <a:ext uri="{FF2B5EF4-FFF2-40B4-BE49-F238E27FC236}">
              <a16:creationId xmlns:a16="http://schemas.microsoft.com/office/drawing/2014/main" id="{6EE7CC58-538C-4AF6-B34E-53CB5CFB401A}"/>
            </a:ext>
          </a:extLst>
        </xdr:cNvPr>
        <xdr:cNvSpPr>
          <a:spLocks noChangeArrowheads="1"/>
        </xdr:cNvSpPr>
      </xdr:nvSpPr>
      <xdr:spPr bwMode="auto">
        <a:xfrm>
          <a:off x="2141220" y="5105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6</xdr:col>
      <xdr:colOff>601980</xdr:colOff>
      <xdr:row>2</xdr:row>
      <xdr:rowOff>30480</xdr:rowOff>
    </xdr:from>
    <xdr:to>
      <xdr:col>7</xdr:col>
      <xdr:colOff>30480</xdr:colOff>
      <xdr:row>3</xdr:row>
      <xdr:rowOff>22860</xdr:rowOff>
    </xdr:to>
    <xdr:sp macro="" textlink="">
      <xdr:nvSpPr>
        <xdr:cNvPr id="49" name="Rectangle 102">
          <a:extLst>
            <a:ext uri="{FF2B5EF4-FFF2-40B4-BE49-F238E27FC236}">
              <a16:creationId xmlns:a16="http://schemas.microsoft.com/office/drawing/2014/main" id="{399BE931-3DD2-48EC-921B-158F39B49710}"/>
            </a:ext>
          </a:extLst>
        </xdr:cNvPr>
        <xdr:cNvSpPr>
          <a:spLocks noChangeArrowheads="1"/>
        </xdr:cNvSpPr>
      </xdr:nvSpPr>
      <xdr:spPr bwMode="auto">
        <a:xfrm>
          <a:off x="3962400" y="396240"/>
          <a:ext cx="304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6</xdr:col>
      <xdr:colOff>327660</xdr:colOff>
      <xdr:row>8</xdr:row>
      <xdr:rowOff>30480</xdr:rowOff>
    </xdr:from>
    <xdr:to>
      <xdr:col>6</xdr:col>
      <xdr:colOff>365760</xdr:colOff>
      <xdr:row>9</xdr:row>
      <xdr:rowOff>22860</xdr:rowOff>
    </xdr:to>
    <xdr:sp macro="" textlink="">
      <xdr:nvSpPr>
        <xdr:cNvPr id="50" name="Rectangle 106">
          <a:extLst>
            <a:ext uri="{FF2B5EF4-FFF2-40B4-BE49-F238E27FC236}">
              <a16:creationId xmlns:a16="http://schemas.microsoft.com/office/drawing/2014/main" id="{1738DCF9-B913-42FB-B6AF-485823D7809F}"/>
            </a:ext>
          </a:extLst>
        </xdr:cNvPr>
        <xdr:cNvSpPr>
          <a:spLocks noChangeArrowheads="1"/>
        </xdr:cNvSpPr>
      </xdr:nvSpPr>
      <xdr:spPr bwMode="auto">
        <a:xfrm>
          <a:off x="3962400" y="149352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4</xdr:col>
      <xdr:colOff>91440</xdr:colOff>
      <xdr:row>7</xdr:row>
      <xdr:rowOff>30480</xdr:rowOff>
    </xdr:from>
    <xdr:to>
      <xdr:col>4</xdr:col>
      <xdr:colOff>129540</xdr:colOff>
      <xdr:row>8</xdr:row>
      <xdr:rowOff>22860</xdr:rowOff>
    </xdr:to>
    <xdr:sp macro="" textlink="">
      <xdr:nvSpPr>
        <xdr:cNvPr id="51" name="Rectangle 118">
          <a:extLst>
            <a:ext uri="{FF2B5EF4-FFF2-40B4-BE49-F238E27FC236}">
              <a16:creationId xmlns:a16="http://schemas.microsoft.com/office/drawing/2014/main" id="{B359DF48-EBA4-4968-BF35-D1D93296F562}"/>
            </a:ext>
          </a:extLst>
        </xdr:cNvPr>
        <xdr:cNvSpPr>
          <a:spLocks noChangeArrowheads="1"/>
        </xdr:cNvSpPr>
      </xdr:nvSpPr>
      <xdr:spPr bwMode="auto">
        <a:xfrm>
          <a:off x="2583180" y="13106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1" u="none" strike="noStrike" baseline="0">
              <a:solidFill>
                <a:srgbClr val="000000"/>
              </a:solidFill>
              <a:latin typeface="Times New Roman"/>
              <a:cs typeface="Times New Roman"/>
            </a:rPr>
            <a:t> </a:t>
          </a:r>
        </a:p>
      </xdr:txBody>
    </xdr:sp>
    <xdr:clientData/>
  </xdr:twoCellAnchor>
  <xdr:twoCellAnchor>
    <xdr:from>
      <xdr:col>4</xdr:col>
      <xdr:colOff>266700</xdr:colOff>
      <xdr:row>7</xdr:row>
      <xdr:rowOff>30480</xdr:rowOff>
    </xdr:from>
    <xdr:to>
      <xdr:col>4</xdr:col>
      <xdr:colOff>304800</xdr:colOff>
      <xdr:row>8</xdr:row>
      <xdr:rowOff>22860</xdr:rowOff>
    </xdr:to>
    <xdr:sp macro="" textlink="">
      <xdr:nvSpPr>
        <xdr:cNvPr id="52" name="Rectangle 121">
          <a:extLst>
            <a:ext uri="{FF2B5EF4-FFF2-40B4-BE49-F238E27FC236}">
              <a16:creationId xmlns:a16="http://schemas.microsoft.com/office/drawing/2014/main" id="{6E5FCB1C-400B-43D9-BCD6-DA58324E4E5B}"/>
            </a:ext>
          </a:extLst>
        </xdr:cNvPr>
        <xdr:cNvSpPr>
          <a:spLocks noChangeArrowheads="1"/>
        </xdr:cNvSpPr>
      </xdr:nvSpPr>
      <xdr:spPr bwMode="auto">
        <a:xfrm>
          <a:off x="2758440" y="13106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1" u="none" strike="noStrike" baseline="0">
              <a:solidFill>
                <a:srgbClr val="000000"/>
              </a:solidFill>
              <a:latin typeface="Times New Roman"/>
              <a:cs typeface="Times New Roman"/>
            </a:rPr>
            <a:t> </a:t>
          </a:r>
        </a:p>
      </xdr:txBody>
    </xdr:sp>
    <xdr:clientData/>
  </xdr:twoCellAnchor>
  <xdr:twoCellAnchor>
    <xdr:from>
      <xdr:col>3</xdr:col>
      <xdr:colOff>388620</xdr:colOff>
      <xdr:row>7</xdr:row>
      <xdr:rowOff>38100</xdr:rowOff>
    </xdr:from>
    <xdr:to>
      <xdr:col>4</xdr:col>
      <xdr:colOff>182880</xdr:colOff>
      <xdr:row>10</xdr:row>
      <xdr:rowOff>121920</xdr:rowOff>
    </xdr:to>
    <xdr:sp macro="" textlink="">
      <xdr:nvSpPr>
        <xdr:cNvPr id="53" name="Freeform 122">
          <a:extLst>
            <a:ext uri="{FF2B5EF4-FFF2-40B4-BE49-F238E27FC236}">
              <a16:creationId xmlns:a16="http://schemas.microsoft.com/office/drawing/2014/main" id="{4DCBEEFA-9034-4AB4-B506-9717654D9829}"/>
            </a:ext>
          </a:extLst>
        </xdr:cNvPr>
        <xdr:cNvSpPr>
          <a:spLocks noEditPoints="1"/>
        </xdr:cNvSpPr>
      </xdr:nvSpPr>
      <xdr:spPr bwMode="auto">
        <a:xfrm>
          <a:off x="2270760" y="1318260"/>
          <a:ext cx="403860" cy="632460"/>
        </a:xfrm>
        <a:custGeom>
          <a:avLst/>
          <a:gdLst>
            <a:gd name="T0" fmla="*/ 5946 w 6076"/>
            <a:gd name="T1" fmla="*/ 8439 h 8476"/>
            <a:gd name="T2" fmla="*/ 334 w 6076"/>
            <a:gd name="T3" fmla="*/ 582 h 8476"/>
            <a:gd name="T4" fmla="*/ 349 w 6076"/>
            <a:gd name="T5" fmla="*/ 489 h 8476"/>
            <a:gd name="T6" fmla="*/ 442 w 6076"/>
            <a:gd name="T7" fmla="*/ 504 h 8476"/>
            <a:gd name="T8" fmla="*/ 6055 w 6076"/>
            <a:gd name="T9" fmla="*/ 8362 h 8476"/>
            <a:gd name="T10" fmla="*/ 6039 w 6076"/>
            <a:gd name="T11" fmla="*/ 8455 h 8476"/>
            <a:gd name="T12" fmla="*/ 5946 w 6076"/>
            <a:gd name="T13" fmla="*/ 8439 h 8476"/>
            <a:gd name="T14" fmla="*/ 140 w 6076"/>
            <a:gd name="T15" fmla="*/ 884 h 8476"/>
            <a:gd name="T16" fmla="*/ 0 w 6076"/>
            <a:gd name="T17" fmla="*/ 0 h 8476"/>
            <a:gd name="T18" fmla="*/ 791 w 6076"/>
            <a:gd name="T19" fmla="*/ 419 h 8476"/>
            <a:gd name="T20" fmla="*/ 140 w 6076"/>
            <a:gd name="T21" fmla="*/ 884 h 84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76" h="8476">
              <a:moveTo>
                <a:pt x="5946" y="8439"/>
              </a:moveTo>
              <a:lnTo>
                <a:pt x="334" y="582"/>
              </a:lnTo>
              <a:cubicBezTo>
                <a:pt x="312" y="552"/>
                <a:pt x="319" y="510"/>
                <a:pt x="349" y="489"/>
              </a:cubicBezTo>
              <a:cubicBezTo>
                <a:pt x="379" y="467"/>
                <a:pt x="421" y="474"/>
                <a:pt x="442" y="504"/>
              </a:cubicBezTo>
              <a:lnTo>
                <a:pt x="6055" y="8362"/>
              </a:lnTo>
              <a:cubicBezTo>
                <a:pt x="6076" y="8392"/>
                <a:pt x="6069" y="8433"/>
                <a:pt x="6039" y="8455"/>
              </a:cubicBezTo>
              <a:cubicBezTo>
                <a:pt x="6009" y="8476"/>
                <a:pt x="5968" y="8469"/>
                <a:pt x="5946" y="8439"/>
              </a:cubicBezTo>
              <a:close/>
              <a:moveTo>
                <a:pt x="140" y="884"/>
              </a:moveTo>
              <a:lnTo>
                <a:pt x="0" y="0"/>
              </a:lnTo>
              <a:lnTo>
                <a:pt x="791" y="419"/>
              </a:lnTo>
              <a:lnTo>
                <a:pt x="140" y="884"/>
              </a:lnTo>
              <a:close/>
            </a:path>
          </a:pathLst>
        </a:custGeom>
        <a:solidFill>
          <a:srgbClr val="000000"/>
        </a:solidFill>
        <a:ln w="0" cap="flat">
          <a:solidFill>
            <a:srgbClr val="000000"/>
          </a:solidFill>
          <a:prstDash val="solid"/>
          <a:bevel/>
          <a:headEnd/>
          <a:tailEnd/>
        </a:ln>
      </xdr:spPr>
    </xdr:sp>
    <xdr:clientData/>
  </xdr:twoCellAnchor>
  <xdr:twoCellAnchor>
    <xdr:from>
      <xdr:col>3</xdr:col>
      <xdr:colOff>83820</xdr:colOff>
      <xdr:row>8</xdr:row>
      <xdr:rowOff>76200</xdr:rowOff>
    </xdr:from>
    <xdr:to>
      <xdr:col>3</xdr:col>
      <xdr:colOff>121920</xdr:colOff>
      <xdr:row>9</xdr:row>
      <xdr:rowOff>68580</xdr:rowOff>
    </xdr:to>
    <xdr:sp macro="" textlink="">
      <xdr:nvSpPr>
        <xdr:cNvPr id="54" name="Rectangle 127">
          <a:extLst>
            <a:ext uri="{FF2B5EF4-FFF2-40B4-BE49-F238E27FC236}">
              <a16:creationId xmlns:a16="http://schemas.microsoft.com/office/drawing/2014/main" id="{53B2825A-8745-4456-9281-18FC82A2F9D3}"/>
            </a:ext>
          </a:extLst>
        </xdr:cNvPr>
        <xdr:cNvSpPr>
          <a:spLocks noChangeArrowheads="1"/>
        </xdr:cNvSpPr>
      </xdr:nvSpPr>
      <xdr:spPr bwMode="auto">
        <a:xfrm>
          <a:off x="1965960" y="15392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1" u="none" strike="noStrike" baseline="0">
              <a:solidFill>
                <a:srgbClr val="000000"/>
              </a:solidFill>
              <a:latin typeface="Times New Roman"/>
              <a:cs typeface="Times New Roman"/>
            </a:rPr>
            <a:t> </a:t>
          </a:r>
        </a:p>
      </xdr:txBody>
    </xdr:sp>
    <xdr:clientData/>
  </xdr:twoCellAnchor>
  <xdr:twoCellAnchor>
    <xdr:from>
      <xdr:col>7</xdr:col>
      <xdr:colOff>77470</xdr:colOff>
      <xdr:row>0</xdr:row>
      <xdr:rowOff>153670</xdr:rowOff>
    </xdr:from>
    <xdr:to>
      <xdr:col>8</xdr:col>
      <xdr:colOff>57150</xdr:colOff>
      <xdr:row>3</xdr:row>
      <xdr:rowOff>30480</xdr:rowOff>
    </xdr:to>
    <xdr:sp macro="" textlink="">
      <xdr:nvSpPr>
        <xdr:cNvPr id="55" name="Rectangle 94">
          <a:extLst>
            <a:ext uri="{FF2B5EF4-FFF2-40B4-BE49-F238E27FC236}">
              <a16:creationId xmlns:a16="http://schemas.microsoft.com/office/drawing/2014/main" id="{06F98F64-34D2-4F54-AAF0-37EDCB75F723}"/>
            </a:ext>
          </a:extLst>
        </xdr:cNvPr>
        <xdr:cNvSpPr>
          <a:spLocks noChangeArrowheads="1"/>
        </xdr:cNvSpPr>
      </xdr:nvSpPr>
      <xdr:spPr bwMode="auto">
        <a:xfrm>
          <a:off x="4039870" y="153670"/>
          <a:ext cx="29972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rgbClr val="000000"/>
              </a:solidFill>
              <a:latin typeface="Times New Roman"/>
              <a:cs typeface="Times New Roman"/>
            </a:rPr>
            <a:t>σ</a:t>
          </a:r>
          <a:r>
            <a:rPr lang="en-US" sz="1200" b="0" i="0" u="none" strike="noStrike" baseline="0">
              <a:solidFill>
                <a:srgbClr val="000000"/>
              </a:solidFill>
              <a:latin typeface="Times New Roman"/>
              <a:cs typeface="Times New Roman"/>
            </a:rPr>
            <a:t>5</a:t>
          </a:r>
        </a:p>
      </xdr:txBody>
    </xdr:sp>
    <xdr:clientData/>
  </xdr:twoCellAnchor>
  <xdr:twoCellAnchor>
    <xdr:from>
      <xdr:col>4</xdr:col>
      <xdr:colOff>495300</xdr:colOff>
      <xdr:row>3</xdr:row>
      <xdr:rowOff>114300</xdr:rowOff>
    </xdr:from>
    <xdr:to>
      <xdr:col>5</xdr:col>
      <xdr:colOff>67310</xdr:colOff>
      <xdr:row>6</xdr:row>
      <xdr:rowOff>50800</xdr:rowOff>
    </xdr:to>
    <xdr:sp macro="" textlink="">
      <xdr:nvSpPr>
        <xdr:cNvPr id="56" name="Rectangle 94">
          <a:extLst>
            <a:ext uri="{FF2B5EF4-FFF2-40B4-BE49-F238E27FC236}">
              <a16:creationId xmlns:a16="http://schemas.microsoft.com/office/drawing/2014/main" id="{0E16C8C7-66F1-4DA2-9502-9179C5808963}"/>
            </a:ext>
          </a:extLst>
        </xdr:cNvPr>
        <xdr:cNvSpPr>
          <a:spLocks noChangeArrowheads="1"/>
        </xdr:cNvSpPr>
      </xdr:nvSpPr>
      <xdr:spPr bwMode="auto">
        <a:xfrm>
          <a:off x="2987040" y="662940"/>
          <a:ext cx="181610" cy="485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rgbClr val="000000"/>
              </a:solidFill>
              <a:latin typeface="Times New Roman"/>
              <a:cs typeface="Times New Roman"/>
            </a:rPr>
            <a:t>σ</a:t>
          </a:r>
          <a:r>
            <a:rPr lang="en-US" sz="1200" b="0" i="0" u="none" strike="noStrike" baseline="0">
              <a:solidFill>
                <a:srgbClr val="000000"/>
              </a:solidFill>
              <a:latin typeface="Times New Roman"/>
              <a:cs typeface="Times New Roman"/>
            </a:rPr>
            <a:t>4</a:t>
          </a:r>
        </a:p>
      </xdr:txBody>
    </xdr:sp>
    <xdr:clientData/>
  </xdr:twoCellAnchor>
  <xdr:twoCellAnchor>
    <xdr:from>
      <xdr:col>1</xdr:col>
      <xdr:colOff>281940</xdr:colOff>
      <xdr:row>7</xdr:row>
      <xdr:rowOff>175260</xdr:rowOff>
    </xdr:from>
    <xdr:to>
      <xdr:col>1</xdr:col>
      <xdr:colOff>571500</xdr:colOff>
      <xdr:row>10</xdr:row>
      <xdr:rowOff>53340</xdr:rowOff>
    </xdr:to>
    <xdr:sp macro="" textlink="">
      <xdr:nvSpPr>
        <xdr:cNvPr id="57" name="Rectangle 94">
          <a:extLst>
            <a:ext uri="{FF2B5EF4-FFF2-40B4-BE49-F238E27FC236}">
              <a16:creationId xmlns:a16="http://schemas.microsoft.com/office/drawing/2014/main" id="{3AE8A1B4-DB5F-427A-BE88-2F2E746F7371}"/>
            </a:ext>
          </a:extLst>
        </xdr:cNvPr>
        <xdr:cNvSpPr>
          <a:spLocks noChangeArrowheads="1"/>
        </xdr:cNvSpPr>
      </xdr:nvSpPr>
      <xdr:spPr bwMode="auto">
        <a:xfrm>
          <a:off x="891540" y="1455420"/>
          <a:ext cx="2895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rgbClr val="000000"/>
              </a:solidFill>
              <a:latin typeface="Times New Roman"/>
              <a:cs typeface="Times New Roman"/>
            </a:rPr>
            <a:t>λ</a:t>
          </a:r>
          <a:endParaRPr lang="en-US" sz="800" b="0" i="0" u="none" strike="noStrike" baseline="0">
            <a:solidFill>
              <a:srgbClr val="000000"/>
            </a:solidFill>
            <a:latin typeface="Times New Roman"/>
            <a:cs typeface="Times New Roman"/>
          </a:endParaRPr>
        </a:p>
      </xdr:txBody>
    </xdr:sp>
    <xdr:clientData/>
  </xdr:twoCellAnchor>
  <xdr:twoCellAnchor>
    <xdr:from>
      <xdr:col>3</xdr:col>
      <xdr:colOff>0</xdr:colOff>
      <xdr:row>12</xdr:row>
      <xdr:rowOff>53340</xdr:rowOff>
    </xdr:from>
    <xdr:to>
      <xdr:col>3</xdr:col>
      <xdr:colOff>304800</xdr:colOff>
      <xdr:row>13</xdr:row>
      <xdr:rowOff>76200</xdr:rowOff>
    </xdr:to>
    <xdr:sp macro="" textlink="">
      <xdr:nvSpPr>
        <xdr:cNvPr id="58" name="Rectangle 94">
          <a:extLst>
            <a:ext uri="{FF2B5EF4-FFF2-40B4-BE49-F238E27FC236}">
              <a16:creationId xmlns:a16="http://schemas.microsoft.com/office/drawing/2014/main" id="{FD660514-D298-48C7-AC62-A228DC299FEA}"/>
            </a:ext>
          </a:extLst>
        </xdr:cNvPr>
        <xdr:cNvSpPr>
          <a:spLocks noChangeArrowheads="1"/>
        </xdr:cNvSpPr>
      </xdr:nvSpPr>
      <xdr:spPr bwMode="auto">
        <a:xfrm>
          <a:off x="1882140" y="2263140"/>
          <a:ext cx="3048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rgbClr val="000000"/>
              </a:solidFill>
              <a:latin typeface="Times New Roman"/>
              <a:cs typeface="Times New Roman"/>
            </a:rPr>
            <a:t>σ</a:t>
          </a:r>
          <a:r>
            <a:rPr lang="en-US" sz="1200" b="0" i="0" u="none" strike="noStrike" baseline="0">
              <a:solidFill>
                <a:srgbClr val="000000"/>
              </a:solidFill>
              <a:latin typeface="Times New Roman"/>
              <a:cs typeface="Times New Roman"/>
            </a:rPr>
            <a:t>1</a:t>
          </a:r>
        </a:p>
      </xdr:txBody>
    </xdr:sp>
    <xdr:clientData/>
  </xdr:twoCellAnchor>
  <xdr:twoCellAnchor>
    <xdr:from>
      <xdr:col>8</xdr:col>
      <xdr:colOff>121920</xdr:colOff>
      <xdr:row>12</xdr:row>
      <xdr:rowOff>22860</xdr:rowOff>
    </xdr:from>
    <xdr:to>
      <xdr:col>8</xdr:col>
      <xdr:colOff>365760</xdr:colOff>
      <xdr:row>13</xdr:row>
      <xdr:rowOff>106680</xdr:rowOff>
    </xdr:to>
    <xdr:sp macro="" textlink="">
      <xdr:nvSpPr>
        <xdr:cNvPr id="59" name="Rectangle 94">
          <a:extLst>
            <a:ext uri="{FF2B5EF4-FFF2-40B4-BE49-F238E27FC236}">
              <a16:creationId xmlns:a16="http://schemas.microsoft.com/office/drawing/2014/main" id="{19638CF6-C8FA-4EFF-A9E0-AA2B7FC11836}"/>
            </a:ext>
          </a:extLst>
        </xdr:cNvPr>
        <xdr:cNvSpPr>
          <a:spLocks noChangeArrowheads="1"/>
        </xdr:cNvSpPr>
      </xdr:nvSpPr>
      <xdr:spPr bwMode="auto">
        <a:xfrm>
          <a:off x="4404360" y="2232660"/>
          <a:ext cx="2438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rgbClr val="000000"/>
              </a:solidFill>
              <a:latin typeface="Times New Roman"/>
              <a:cs typeface="Times New Roman"/>
            </a:rPr>
            <a:t>σ</a:t>
          </a:r>
          <a:r>
            <a:rPr lang="en-US" sz="1200" b="0" i="0" u="none" strike="noStrike" baseline="0">
              <a:solidFill>
                <a:srgbClr val="000000"/>
              </a:solidFill>
              <a:latin typeface="Times New Roman"/>
              <a:cs typeface="Times New Roman"/>
            </a:rPr>
            <a:t>2</a:t>
          </a:r>
        </a:p>
      </xdr:txBody>
    </xdr:sp>
    <xdr:clientData/>
  </xdr:twoCellAnchor>
  <xdr:twoCellAnchor>
    <xdr:from>
      <xdr:col>3</xdr:col>
      <xdr:colOff>327660</xdr:colOff>
      <xdr:row>10</xdr:row>
      <xdr:rowOff>129540</xdr:rowOff>
    </xdr:from>
    <xdr:to>
      <xdr:col>8</xdr:col>
      <xdr:colOff>0</xdr:colOff>
      <xdr:row>13</xdr:row>
      <xdr:rowOff>152400</xdr:rowOff>
    </xdr:to>
    <xdr:sp macro="" textlink="">
      <xdr:nvSpPr>
        <xdr:cNvPr id="60" name="TextBox 59">
          <a:extLst>
            <a:ext uri="{FF2B5EF4-FFF2-40B4-BE49-F238E27FC236}">
              <a16:creationId xmlns:a16="http://schemas.microsoft.com/office/drawing/2014/main" id="{EEF7920A-3BE7-431F-A2F6-18BE88CB491C}"/>
            </a:ext>
          </a:extLst>
        </xdr:cNvPr>
        <xdr:cNvSpPr txBox="1"/>
      </xdr:nvSpPr>
      <xdr:spPr>
        <a:xfrm>
          <a:off x="2209800" y="1958340"/>
          <a:ext cx="2072640" cy="60198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Times New Roman" panose="02020603050405020304" pitchFamily="18" charset="0"/>
              <a:cs typeface="Times New Roman" panose="02020603050405020304" pitchFamily="18" charset="0"/>
            </a:rPr>
            <a:t>2. Primary+Secondary syphilis (RPR &amp; TPHA-positive)</a:t>
          </a:r>
        </a:p>
      </xdr:txBody>
    </xdr:sp>
    <xdr:clientData/>
  </xdr:twoCellAnchor>
  <xdr:twoCellAnchor>
    <xdr:from>
      <xdr:col>8</xdr:col>
      <xdr:colOff>388620</xdr:colOff>
      <xdr:row>10</xdr:row>
      <xdr:rowOff>83820</xdr:rowOff>
    </xdr:from>
    <xdr:to>
      <xdr:col>10</xdr:col>
      <xdr:colOff>457200</xdr:colOff>
      <xdr:row>13</xdr:row>
      <xdr:rowOff>160020</xdr:rowOff>
    </xdr:to>
    <xdr:sp macro="" textlink="">
      <xdr:nvSpPr>
        <xdr:cNvPr id="61" name="TextBox 60">
          <a:extLst>
            <a:ext uri="{FF2B5EF4-FFF2-40B4-BE49-F238E27FC236}">
              <a16:creationId xmlns:a16="http://schemas.microsoft.com/office/drawing/2014/main" id="{FBC267E0-1B5F-4301-A26D-2FA1C1D377A7}"/>
            </a:ext>
          </a:extLst>
        </xdr:cNvPr>
        <xdr:cNvSpPr txBox="1"/>
      </xdr:nvSpPr>
      <xdr:spPr>
        <a:xfrm>
          <a:off x="5265420" y="1912620"/>
          <a:ext cx="1287780" cy="65532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latin typeface="Times New Roman" panose="02020603050405020304" pitchFamily="18" charset="0"/>
              <a:cs typeface="Times New Roman" panose="02020603050405020304" pitchFamily="18" charset="0"/>
            </a:rPr>
            <a:t>3.</a:t>
          </a:r>
          <a:r>
            <a:rPr lang="en-US" sz="1200" baseline="0">
              <a:latin typeface="Times New Roman" panose="02020603050405020304" pitchFamily="18" charset="0"/>
              <a:cs typeface="Times New Roman" panose="02020603050405020304" pitchFamily="18" charset="0"/>
            </a:rPr>
            <a:t> Latent syphilis (RPR&amp;TPHA- positive)</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8</xdr:col>
      <xdr:colOff>426720</xdr:colOff>
      <xdr:row>2</xdr:row>
      <xdr:rowOff>106680</xdr:rowOff>
    </xdr:from>
    <xdr:to>
      <xdr:col>10</xdr:col>
      <xdr:colOff>480060</xdr:colOff>
      <xdr:row>7</xdr:row>
      <xdr:rowOff>68580</xdr:rowOff>
    </xdr:to>
    <xdr:sp macro="" textlink="">
      <xdr:nvSpPr>
        <xdr:cNvPr id="62" name="TextBox 61">
          <a:extLst>
            <a:ext uri="{FF2B5EF4-FFF2-40B4-BE49-F238E27FC236}">
              <a16:creationId xmlns:a16="http://schemas.microsoft.com/office/drawing/2014/main" id="{609271DF-CA3A-4A4C-AABD-D87E91D5043F}"/>
            </a:ext>
          </a:extLst>
        </xdr:cNvPr>
        <xdr:cNvSpPr txBox="1"/>
      </xdr:nvSpPr>
      <xdr:spPr>
        <a:xfrm>
          <a:off x="5303520" y="472440"/>
          <a:ext cx="1272540" cy="87630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latin typeface="Times New Roman" panose="02020603050405020304" pitchFamily="18" charset="0"/>
              <a:cs typeface="Times New Roman" panose="02020603050405020304" pitchFamily="18" charset="0"/>
            </a:rPr>
            <a:t>5. Spontaneously recovered (still RPR&amp;TPHA-positive)</a:t>
          </a:r>
        </a:p>
      </xdr:txBody>
    </xdr:sp>
    <xdr:clientData/>
  </xdr:twoCellAnchor>
  <xdr:twoCellAnchor>
    <xdr:from>
      <xdr:col>5</xdr:col>
      <xdr:colOff>175260</xdr:colOff>
      <xdr:row>2</xdr:row>
      <xdr:rowOff>144780</xdr:rowOff>
    </xdr:from>
    <xdr:to>
      <xdr:col>8</xdr:col>
      <xdr:colOff>373380</xdr:colOff>
      <xdr:row>7</xdr:row>
      <xdr:rowOff>38100</xdr:rowOff>
    </xdr:to>
    <xdr:sp macro="" textlink="">
      <xdr:nvSpPr>
        <xdr:cNvPr id="63" name="TextBox 62">
          <a:extLst>
            <a:ext uri="{FF2B5EF4-FFF2-40B4-BE49-F238E27FC236}">
              <a16:creationId xmlns:a16="http://schemas.microsoft.com/office/drawing/2014/main" id="{6562582A-D341-4468-9013-226E8D9741CD}"/>
            </a:ext>
          </a:extLst>
        </xdr:cNvPr>
        <xdr:cNvSpPr txBox="1"/>
      </xdr:nvSpPr>
      <xdr:spPr>
        <a:xfrm>
          <a:off x="3276600" y="510540"/>
          <a:ext cx="1379220" cy="80772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latin typeface="Times New Roman" panose="02020603050405020304" pitchFamily="18" charset="0"/>
              <a:cs typeface="Times New Roman" panose="02020603050405020304" pitchFamily="18" charset="0"/>
            </a:rPr>
            <a:t>4. Recovered after treatment (still RPR&amp;TPHA-positive)</a:t>
          </a:r>
        </a:p>
      </xdr:txBody>
    </xdr:sp>
    <xdr:clientData/>
  </xdr:twoCellAnchor>
  <xdr:twoCellAnchor>
    <xdr:from>
      <xdr:col>0</xdr:col>
      <xdr:colOff>15240</xdr:colOff>
      <xdr:row>2</xdr:row>
      <xdr:rowOff>152400</xdr:rowOff>
    </xdr:from>
    <xdr:to>
      <xdr:col>2</xdr:col>
      <xdr:colOff>198120</xdr:colOff>
      <xdr:row>7</xdr:row>
      <xdr:rowOff>38100</xdr:rowOff>
    </xdr:to>
    <xdr:sp macro="" textlink="">
      <xdr:nvSpPr>
        <xdr:cNvPr id="64" name="TextBox 63">
          <a:extLst>
            <a:ext uri="{FF2B5EF4-FFF2-40B4-BE49-F238E27FC236}">
              <a16:creationId xmlns:a16="http://schemas.microsoft.com/office/drawing/2014/main" id="{B9357462-4ED0-4DA7-B882-BD9A927DC7F5}"/>
            </a:ext>
          </a:extLst>
        </xdr:cNvPr>
        <xdr:cNvSpPr txBox="1"/>
      </xdr:nvSpPr>
      <xdr:spPr>
        <a:xfrm>
          <a:off x="15240" y="518160"/>
          <a:ext cx="1455420" cy="80010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Times New Roman" panose="02020603050405020304" pitchFamily="18" charset="0"/>
              <a:cs typeface="Times New Roman" panose="02020603050405020304" pitchFamily="18" charset="0"/>
            </a:rPr>
            <a:t>0. Susceptible, never infected</a:t>
          </a:r>
          <a:r>
            <a:rPr lang="en-US" sz="1200" baseline="0">
              <a:latin typeface="Times New Roman" panose="02020603050405020304" pitchFamily="18" charset="0"/>
              <a:cs typeface="Times New Roman" panose="02020603050405020304" pitchFamily="18" charset="0"/>
            </a:rPr>
            <a:t> (RPR negative)</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0</xdr:col>
      <xdr:colOff>22860</xdr:colOff>
      <xdr:row>10</xdr:row>
      <xdr:rowOff>76200</xdr:rowOff>
    </xdr:from>
    <xdr:to>
      <xdr:col>2</xdr:col>
      <xdr:colOff>495300</xdr:colOff>
      <xdr:row>13</xdr:row>
      <xdr:rowOff>167640</xdr:rowOff>
    </xdr:to>
    <xdr:sp macro="" textlink="">
      <xdr:nvSpPr>
        <xdr:cNvPr id="65" name="TextBox 64">
          <a:extLst>
            <a:ext uri="{FF2B5EF4-FFF2-40B4-BE49-F238E27FC236}">
              <a16:creationId xmlns:a16="http://schemas.microsoft.com/office/drawing/2014/main" id="{27A38935-3614-4FA5-B794-F28EC4A6FAA5}"/>
            </a:ext>
          </a:extLst>
        </xdr:cNvPr>
        <xdr:cNvSpPr txBox="1"/>
      </xdr:nvSpPr>
      <xdr:spPr>
        <a:xfrm>
          <a:off x="22860" y="1905000"/>
          <a:ext cx="1744980" cy="67056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Times New Roman" panose="02020603050405020304" pitchFamily="18" charset="0"/>
              <a:cs typeface="Times New Roman" panose="02020603050405020304" pitchFamily="18" charset="0"/>
            </a:rPr>
            <a:t>1.</a:t>
          </a:r>
          <a:r>
            <a:rPr lang="en-US" sz="1200" baseline="0">
              <a:latin typeface="Times New Roman" panose="02020603050405020304" pitchFamily="18" charset="0"/>
              <a:cs typeface="Times New Roman" panose="02020603050405020304" pitchFamily="18" charset="0"/>
            </a:rPr>
            <a:t> Incubation phase (RPR &amp; TPHA-negative)</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3</xdr:col>
      <xdr:colOff>358140</xdr:colOff>
      <xdr:row>8</xdr:row>
      <xdr:rowOff>137160</xdr:rowOff>
    </xdr:from>
    <xdr:to>
      <xdr:col>4</xdr:col>
      <xdr:colOff>548640</xdr:colOff>
      <xdr:row>10</xdr:row>
      <xdr:rowOff>53340</xdr:rowOff>
    </xdr:to>
    <xdr:sp macro="" textlink="">
      <xdr:nvSpPr>
        <xdr:cNvPr id="66" name="TextBox 65">
          <a:extLst>
            <a:ext uri="{FF2B5EF4-FFF2-40B4-BE49-F238E27FC236}">
              <a16:creationId xmlns:a16="http://schemas.microsoft.com/office/drawing/2014/main" id="{23CC4DE6-8E42-436C-9E8F-3CA4B4C762E8}"/>
            </a:ext>
          </a:extLst>
        </xdr:cNvPr>
        <xdr:cNvSpPr txBox="1"/>
      </xdr:nvSpPr>
      <xdr:spPr>
        <a:xfrm>
          <a:off x="2240280" y="1600200"/>
          <a:ext cx="80010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l-GR" sz="1100"/>
            <a:t>ν</a:t>
          </a:r>
          <a:r>
            <a:rPr lang="fr-CH" sz="1100"/>
            <a:t>1</a:t>
          </a:r>
          <a:r>
            <a:rPr lang="en-US" sz="1100"/>
            <a:t>+</a:t>
          </a:r>
          <a:r>
            <a:rPr lang="el-GR" sz="1100"/>
            <a:t>α</a:t>
          </a:r>
          <a:r>
            <a:rPr lang="en-US" sz="1100"/>
            <a:t>)</a:t>
          </a:r>
          <a:r>
            <a:rPr lang="el-GR" sz="1100"/>
            <a:t>ψ</a:t>
          </a:r>
          <a:r>
            <a:rPr lang="fr-CH" sz="1100"/>
            <a:t>1</a:t>
          </a:r>
          <a:r>
            <a:rPr lang="el-GR" sz="1100"/>
            <a:t>φ</a:t>
          </a:r>
          <a:endParaRPr lang="en-US" sz="1100"/>
        </a:p>
      </xdr:txBody>
    </xdr:sp>
    <xdr:clientData/>
  </xdr:twoCellAnchor>
  <xdr:twoCellAnchor>
    <xdr:from>
      <xdr:col>4</xdr:col>
      <xdr:colOff>504190</xdr:colOff>
      <xdr:row>9</xdr:row>
      <xdr:rowOff>31750</xdr:rowOff>
    </xdr:from>
    <xdr:to>
      <xdr:col>7</xdr:col>
      <xdr:colOff>76200</xdr:colOff>
      <xdr:row>10</xdr:row>
      <xdr:rowOff>129540</xdr:rowOff>
    </xdr:to>
    <xdr:sp macro="" textlink="">
      <xdr:nvSpPr>
        <xdr:cNvPr id="67" name="TextBox 66">
          <a:extLst>
            <a:ext uri="{FF2B5EF4-FFF2-40B4-BE49-F238E27FC236}">
              <a16:creationId xmlns:a16="http://schemas.microsoft.com/office/drawing/2014/main" id="{945294D4-8002-48B4-8FAB-A015D8CF3C59}"/>
            </a:ext>
          </a:extLst>
        </xdr:cNvPr>
        <xdr:cNvSpPr txBox="1"/>
      </xdr:nvSpPr>
      <xdr:spPr>
        <a:xfrm>
          <a:off x="2995930" y="1677670"/>
          <a:ext cx="1042670" cy="28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l-GR" sz="1100"/>
            <a:t>ν</a:t>
          </a:r>
          <a:r>
            <a:rPr lang="fr-CH" sz="1100"/>
            <a:t>1</a:t>
          </a:r>
          <a:r>
            <a:rPr lang="en-US" sz="1100"/>
            <a:t>+</a:t>
          </a:r>
          <a:r>
            <a:rPr lang="el-GR" sz="1100"/>
            <a:t>α</a:t>
          </a:r>
          <a:r>
            <a:rPr lang="en-US" sz="1100"/>
            <a:t>)</a:t>
          </a:r>
          <a:r>
            <a:rPr lang="el-GR" sz="1100"/>
            <a:t>ψ</a:t>
          </a:r>
          <a:r>
            <a:rPr lang="fr-CH" sz="1100"/>
            <a:t>1</a:t>
          </a:r>
          <a:r>
            <a:rPr lang="en-US" sz="1100"/>
            <a:t>(1-</a:t>
          </a:r>
          <a:r>
            <a:rPr lang="el-GR" sz="1100"/>
            <a:t>φ</a:t>
          </a:r>
          <a:r>
            <a:rPr lang="en-US" sz="1100"/>
            <a:t>)</a:t>
          </a:r>
        </a:p>
      </xdr:txBody>
    </xdr:sp>
    <xdr:clientData/>
  </xdr:twoCellAnchor>
  <xdr:twoCellAnchor>
    <xdr:from>
      <xdr:col>2</xdr:col>
      <xdr:colOff>213360</xdr:colOff>
      <xdr:row>2</xdr:row>
      <xdr:rowOff>160020</xdr:rowOff>
    </xdr:from>
    <xdr:to>
      <xdr:col>4</xdr:col>
      <xdr:colOff>373380</xdr:colOff>
      <xdr:row>7</xdr:row>
      <xdr:rowOff>30480</xdr:rowOff>
    </xdr:to>
    <xdr:sp macro="" textlink="">
      <xdr:nvSpPr>
        <xdr:cNvPr id="68" name="TextBox 67">
          <a:extLst>
            <a:ext uri="{FF2B5EF4-FFF2-40B4-BE49-F238E27FC236}">
              <a16:creationId xmlns:a16="http://schemas.microsoft.com/office/drawing/2014/main" id="{F3F1E106-074E-4CC8-BD41-C5A0D7BBAEF6}"/>
            </a:ext>
          </a:extLst>
        </xdr:cNvPr>
        <xdr:cNvSpPr txBox="1"/>
      </xdr:nvSpPr>
      <xdr:spPr>
        <a:xfrm>
          <a:off x="1485900" y="525780"/>
          <a:ext cx="1379220" cy="78486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Times New Roman" panose="02020603050405020304" pitchFamily="18" charset="0"/>
              <a:cs typeface="Times New Roman" panose="02020603050405020304" pitchFamily="18" charset="0"/>
            </a:rPr>
            <a:t>6. Susceptible</a:t>
          </a:r>
          <a:r>
            <a:rPr lang="en-US" sz="1200" baseline="0">
              <a:latin typeface="Times New Roman" panose="02020603050405020304" pitchFamily="18" charset="0"/>
              <a:cs typeface="Times New Roman" panose="02020603050405020304" pitchFamily="18" charset="0"/>
            </a:rPr>
            <a:t> to reinfection (RPR-negative TPHA+)</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2</xdr:col>
      <xdr:colOff>426720</xdr:colOff>
      <xdr:row>7</xdr:row>
      <xdr:rowOff>152400</xdr:rowOff>
    </xdr:from>
    <xdr:to>
      <xdr:col>3</xdr:col>
      <xdr:colOff>106680</xdr:colOff>
      <xdr:row>10</xdr:row>
      <xdr:rowOff>30480</xdr:rowOff>
    </xdr:to>
    <xdr:sp macro="" textlink="">
      <xdr:nvSpPr>
        <xdr:cNvPr id="69" name="Rectangle 94">
          <a:extLst>
            <a:ext uri="{FF2B5EF4-FFF2-40B4-BE49-F238E27FC236}">
              <a16:creationId xmlns:a16="http://schemas.microsoft.com/office/drawing/2014/main" id="{756E1D27-8D45-4EA3-B156-637416A6D274}"/>
            </a:ext>
          </a:extLst>
        </xdr:cNvPr>
        <xdr:cNvSpPr>
          <a:spLocks noChangeArrowheads="1"/>
        </xdr:cNvSpPr>
      </xdr:nvSpPr>
      <xdr:spPr bwMode="auto">
        <a:xfrm>
          <a:off x="1699260" y="1432560"/>
          <a:ext cx="2895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rgbClr val="000000"/>
              </a:solidFill>
              <a:latin typeface="Times New Roman"/>
              <a:cs typeface="Times New Roman"/>
            </a:rPr>
            <a:t>λ</a:t>
          </a:r>
          <a:endParaRPr lang="en-US" sz="800" b="0" i="0" u="none" strike="noStrike" baseline="0">
            <a:solidFill>
              <a:srgbClr val="000000"/>
            </a:solidFill>
            <a:latin typeface="Times New Roman"/>
            <a:cs typeface="Times New Roman"/>
          </a:endParaRPr>
        </a:p>
      </xdr:txBody>
    </xdr:sp>
    <xdr:clientData/>
  </xdr:twoCellAnchor>
  <xdr:twoCellAnchor>
    <xdr:from>
      <xdr:col>2</xdr:col>
      <xdr:colOff>121920</xdr:colOff>
      <xdr:row>7</xdr:row>
      <xdr:rowOff>60960</xdr:rowOff>
    </xdr:from>
    <xdr:to>
      <xdr:col>3</xdr:col>
      <xdr:colOff>129540</xdr:colOff>
      <xdr:row>10</xdr:row>
      <xdr:rowOff>68580</xdr:rowOff>
    </xdr:to>
    <xdr:cxnSp macro="">
      <xdr:nvCxnSpPr>
        <xdr:cNvPr id="70" name="Straight Arrow Connector 69">
          <a:extLst>
            <a:ext uri="{FF2B5EF4-FFF2-40B4-BE49-F238E27FC236}">
              <a16:creationId xmlns:a16="http://schemas.microsoft.com/office/drawing/2014/main" id="{9B100B07-EC81-44A8-B2CA-349D58A81754}"/>
            </a:ext>
          </a:extLst>
        </xdr:cNvPr>
        <xdr:cNvCxnSpPr/>
      </xdr:nvCxnSpPr>
      <xdr:spPr>
        <a:xfrm flipH="1">
          <a:off x="1394460" y="1341120"/>
          <a:ext cx="617220" cy="5562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22</xdr:row>
      <xdr:rowOff>0</xdr:rowOff>
    </xdr:from>
    <xdr:to>
      <xdr:col>8</xdr:col>
      <xdr:colOff>449580</xdr:colOff>
      <xdr:row>36</xdr:row>
      <xdr:rowOff>107950</xdr:rowOff>
    </xdr:to>
    <xdr:pic>
      <xdr:nvPicPr>
        <xdr:cNvPr id="71" name="Picture 70">
          <a:extLst>
            <a:ext uri="{FF2B5EF4-FFF2-40B4-BE49-F238E27FC236}">
              <a16:creationId xmlns:a16="http://schemas.microsoft.com/office/drawing/2014/main" id="{AF7E374F-915E-43B7-88CF-BCB7BBBCCF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8040"/>
          <a:ext cx="5326380" cy="26682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ne/Dropbox%20(Avenir%20Health)/Eline%20files/WHO/SITE/Model%20data%20parameter%20inputs_29April2019_switch%20boxes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ne/Dropbox%20(Avenir%20Health)/Eline%20files/WHO/Syphilis%20TRANSMISSION%20INTERVENTION/GroupsModel/SyphilisModelData_2019May06_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 History Flowchart"/>
      <sheetName val="Transmission Pops"/>
      <sheetName val="Map ScreenTargets to Tm Grps"/>
      <sheetName val="Screen cov"/>
      <sheetName val="Non-screen ints"/>
      <sheetName val="Template table OutputModel"/>
      <sheetName val="R code output"/>
      <sheetName val="CalibrationData"/>
      <sheetName val="Test sensitivity"/>
      <sheetName val="Pop15-49y"/>
      <sheetName val="Post-process"/>
      <sheetName val="Countries"/>
    </sheetNames>
    <sheetDataSet>
      <sheetData sheetId="0"/>
      <sheetData sheetId="1"/>
      <sheetData sheetId="2"/>
      <sheetData sheetId="3"/>
      <sheetData sheetId="4">
        <row r="17">
          <cell r="E17">
            <v>1</v>
          </cell>
        </row>
        <row r="18">
          <cell r="E18">
            <v>0.8</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Pop"/>
      <sheetName val="Nat History Flowchart"/>
      <sheetName val="Map ScreenTargets to Tm Grps"/>
      <sheetName val="Constants"/>
      <sheetName val="NatHistoryParameters"/>
      <sheetName val="Screen cov"/>
      <sheetName val="Test sensitivity"/>
      <sheetName val="Outcome"/>
      <sheetName val="ClinTreat + Contact Referral"/>
      <sheetName val="Pop15-49y"/>
      <sheetName val="Post-process"/>
      <sheetName val="Countries"/>
      <sheetName val="ScreeningRates"/>
      <sheetName val="PopulationSizes"/>
      <sheetName val="SexualBehaviour"/>
      <sheetName val="CondomUse"/>
      <sheetName val="Goals output"/>
      <sheetName val="CalibrationData"/>
      <sheetName val="PrevalenceData"/>
      <sheetName val="Software"/>
    </sheetNames>
    <sheetDataSet>
      <sheetData sheetId="0" refreshError="1"/>
      <sheetData sheetId="1" refreshError="1"/>
      <sheetData sheetId="2" refreshError="1"/>
      <sheetData sheetId="3" refreshError="1"/>
      <sheetData sheetId="4">
        <row r="3">
          <cell r="B3">
            <v>4</v>
          </cell>
        </row>
        <row r="4">
          <cell r="B4">
            <v>26</v>
          </cell>
        </row>
        <row r="5">
          <cell r="B5">
            <v>692</v>
          </cell>
        </row>
        <row r="6">
          <cell r="B6">
            <v>23</v>
          </cell>
        </row>
        <row r="7">
          <cell r="B7">
            <v>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309CE-A8B4-4481-AA2D-E7912550D36D}">
  <dimension ref="A1:P30"/>
  <sheetViews>
    <sheetView workbookViewId="0">
      <selection activeCell="A16" sqref="A16"/>
    </sheetView>
  </sheetViews>
  <sheetFormatPr defaultRowHeight="14.4" x14ac:dyDescent="0.3"/>
  <cols>
    <col min="12" max="12" width="3.44140625" customWidth="1"/>
    <col min="13" max="13" width="4.33203125" customWidth="1"/>
    <col min="14" max="14" width="72" customWidth="1"/>
    <col min="15" max="15" width="13.44140625" customWidth="1"/>
  </cols>
  <sheetData>
    <row r="1" spans="1:16" x14ac:dyDescent="0.3">
      <c r="A1" s="10" t="s">
        <v>33</v>
      </c>
      <c r="C1" s="1"/>
      <c r="L1" s="2" t="s">
        <v>0</v>
      </c>
      <c r="M1" s="2"/>
      <c r="N1" s="2" t="s">
        <v>1</v>
      </c>
      <c r="O1" s="2" t="s">
        <v>2</v>
      </c>
      <c r="P1" s="3" t="s">
        <v>29</v>
      </c>
    </row>
    <row r="2" spans="1:16" x14ac:dyDescent="0.3">
      <c r="A2" s="18" t="s">
        <v>35</v>
      </c>
      <c r="B2" s="4"/>
      <c r="C2" s="5"/>
      <c r="D2" s="4"/>
      <c r="E2" s="4"/>
      <c r="F2" s="4"/>
      <c r="G2" s="4"/>
      <c r="H2" s="4"/>
      <c r="I2" s="4"/>
      <c r="J2" s="4"/>
      <c r="L2" s="6" t="s">
        <v>3</v>
      </c>
      <c r="M2" s="6"/>
      <c r="N2" t="s">
        <v>4</v>
      </c>
      <c r="O2" s="7" t="s">
        <v>26</v>
      </c>
      <c r="P2" s="8"/>
    </row>
    <row r="3" spans="1:16" x14ac:dyDescent="0.3">
      <c r="A3" s="4"/>
      <c r="B3" s="4"/>
      <c r="C3" s="5"/>
      <c r="D3" s="4"/>
      <c r="E3" s="4"/>
      <c r="F3" s="4"/>
      <c r="G3" s="4"/>
      <c r="H3" s="4"/>
      <c r="I3" s="4"/>
      <c r="J3" s="4"/>
      <c r="L3" s="6" t="s">
        <v>5</v>
      </c>
      <c r="M3" s="6"/>
      <c r="N3" t="s">
        <v>6</v>
      </c>
      <c r="O3" s="9" t="s">
        <v>27</v>
      </c>
    </row>
    <row r="4" spans="1:16" x14ac:dyDescent="0.3">
      <c r="A4" s="4"/>
      <c r="B4" s="4"/>
      <c r="C4" s="5"/>
      <c r="D4" s="4"/>
      <c r="E4" s="4"/>
      <c r="F4" s="4"/>
      <c r="G4" s="4"/>
      <c r="H4" s="4"/>
      <c r="I4" s="4"/>
      <c r="J4" s="4"/>
      <c r="L4" s="10" t="s">
        <v>7</v>
      </c>
      <c r="M4" s="10"/>
      <c r="N4" s="11" t="s">
        <v>8</v>
      </c>
      <c r="O4" s="9" t="s">
        <v>27</v>
      </c>
      <c r="P4" s="17"/>
    </row>
    <row r="5" spans="1:16" x14ac:dyDescent="0.3">
      <c r="A5" s="4"/>
      <c r="B5" s="4"/>
      <c r="C5" s="5"/>
      <c r="D5" s="4"/>
      <c r="E5" s="4"/>
      <c r="F5" s="4"/>
      <c r="G5" s="4"/>
      <c r="H5" s="4"/>
      <c r="I5" s="4"/>
      <c r="J5" s="4"/>
      <c r="L5" s="10" t="s">
        <v>9</v>
      </c>
      <c r="M5" s="11" t="s">
        <v>10</v>
      </c>
      <c r="N5" s="11" t="s">
        <v>11</v>
      </c>
      <c r="O5" s="20">
        <f>'[1]Non-screen ints'!E17</f>
        <v>1</v>
      </c>
      <c r="P5" s="17"/>
    </row>
    <row r="6" spans="1:16" x14ac:dyDescent="0.3">
      <c r="A6" s="4"/>
      <c r="B6" s="4"/>
      <c r="C6" s="5"/>
      <c r="D6" s="4"/>
      <c r="E6" s="4"/>
      <c r="F6" s="4"/>
      <c r="G6" s="4"/>
      <c r="H6" s="4"/>
      <c r="I6" s="4"/>
      <c r="J6" s="4"/>
      <c r="L6" s="10" t="s">
        <v>12</v>
      </c>
      <c r="M6" s="11" t="s">
        <v>13</v>
      </c>
      <c r="N6" s="11" t="s">
        <v>28</v>
      </c>
      <c r="O6" s="20">
        <f>'[1]Non-screen ints'!E18</f>
        <v>0.8</v>
      </c>
      <c r="P6" s="17" t="s">
        <v>30</v>
      </c>
    </row>
    <row r="7" spans="1:16" x14ac:dyDescent="0.3">
      <c r="A7" s="4"/>
      <c r="B7" s="4"/>
      <c r="C7" s="5"/>
      <c r="D7" s="4"/>
      <c r="E7" s="4"/>
      <c r="F7" s="4"/>
      <c r="G7" s="4"/>
      <c r="H7" s="4"/>
      <c r="I7" s="4"/>
      <c r="J7" s="4"/>
      <c r="L7" s="6" t="s">
        <v>14</v>
      </c>
      <c r="M7" s="8" t="s">
        <v>15</v>
      </c>
      <c r="N7" t="s">
        <v>16</v>
      </c>
      <c r="O7" s="20">
        <v>0.4</v>
      </c>
      <c r="P7" s="17"/>
    </row>
    <row r="8" spans="1:16" x14ac:dyDescent="0.3">
      <c r="A8" s="4"/>
      <c r="B8" s="4"/>
      <c r="C8" s="5"/>
      <c r="D8" s="4"/>
      <c r="E8" s="4"/>
      <c r="F8" s="4"/>
      <c r="G8" s="4"/>
      <c r="H8" s="4"/>
      <c r="I8" s="4"/>
      <c r="J8" s="4"/>
      <c r="L8" s="6" t="s">
        <v>17</v>
      </c>
      <c r="M8" s="6"/>
      <c r="N8" t="s">
        <v>18</v>
      </c>
      <c r="O8" s="9" t="s">
        <v>27</v>
      </c>
    </row>
    <row r="9" spans="1:16" x14ac:dyDescent="0.3">
      <c r="A9" s="4"/>
      <c r="B9" s="4"/>
      <c r="C9" s="5"/>
      <c r="D9" s="4"/>
      <c r="E9" s="4"/>
      <c r="F9" s="4"/>
      <c r="G9" s="4"/>
      <c r="H9" s="4" t="s">
        <v>19</v>
      </c>
      <c r="I9" s="4"/>
      <c r="J9" s="4"/>
    </row>
    <row r="10" spans="1:16" x14ac:dyDescent="0.3">
      <c r="A10" s="4"/>
      <c r="B10" s="4"/>
      <c r="C10" s="5"/>
      <c r="D10" s="4"/>
      <c r="E10" s="4"/>
      <c r="F10" s="4"/>
      <c r="G10" s="4"/>
      <c r="H10" s="4"/>
      <c r="I10" s="4"/>
      <c r="J10" s="4"/>
    </row>
    <row r="11" spans="1:16" x14ac:dyDescent="0.3">
      <c r="A11" s="4"/>
      <c r="B11" s="4"/>
      <c r="C11" s="5"/>
      <c r="D11" s="4"/>
      <c r="E11" s="4"/>
      <c r="F11" s="4"/>
      <c r="G11" s="4"/>
      <c r="H11" s="4"/>
      <c r="I11" s="4"/>
      <c r="J11" s="4"/>
      <c r="N11" s="6" t="s">
        <v>20</v>
      </c>
      <c r="O11" s="6"/>
      <c r="P11" s="6"/>
    </row>
    <row r="12" spans="1:16" ht="15.6" x14ac:dyDescent="0.3">
      <c r="A12" s="4"/>
      <c r="B12" s="4"/>
      <c r="C12" s="5"/>
      <c r="D12" s="4"/>
      <c r="E12" s="4"/>
      <c r="F12" s="4"/>
      <c r="G12" s="4"/>
      <c r="H12" s="4"/>
      <c r="I12" s="4"/>
      <c r="J12" s="4"/>
      <c r="L12" s="12" t="s">
        <v>21</v>
      </c>
      <c r="M12" s="12"/>
      <c r="N12" s="13">
        <f>[2]NatHistoryParameters!B3</f>
        <v>4</v>
      </c>
      <c r="O12" s="14"/>
    </row>
    <row r="13" spans="1:16" ht="15.6" x14ac:dyDescent="0.3">
      <c r="A13" s="4"/>
      <c r="B13" s="4"/>
      <c r="C13" s="5"/>
      <c r="D13" s="4"/>
      <c r="E13" s="4"/>
      <c r="F13" s="4"/>
      <c r="G13" s="4"/>
      <c r="H13" s="4"/>
      <c r="I13" s="4"/>
      <c r="J13" s="4"/>
      <c r="L13" s="12" t="s">
        <v>22</v>
      </c>
      <c r="M13" s="12"/>
      <c r="N13" s="13">
        <f>[2]NatHistoryParameters!B4</f>
        <v>26</v>
      </c>
      <c r="O13" s="14"/>
    </row>
    <row r="14" spans="1:16" ht="15.6" x14ac:dyDescent="0.3">
      <c r="A14" s="4"/>
      <c r="B14" s="4"/>
      <c r="C14" s="4"/>
      <c r="D14" s="4"/>
      <c r="E14" s="4"/>
      <c r="F14" s="4"/>
      <c r="G14" s="4"/>
      <c r="H14" s="4"/>
      <c r="I14" s="4"/>
      <c r="J14" s="4"/>
      <c r="L14" s="12" t="s">
        <v>23</v>
      </c>
      <c r="M14" s="12"/>
      <c r="N14" s="13">
        <f>[2]NatHistoryParameters!B5</f>
        <v>692</v>
      </c>
      <c r="O14" s="15"/>
    </row>
    <row r="15" spans="1:16" ht="15.6" x14ac:dyDescent="0.3">
      <c r="E15" s="6"/>
      <c r="L15" s="12" t="s">
        <v>24</v>
      </c>
      <c r="M15" s="12"/>
      <c r="N15" s="13">
        <f>[2]NatHistoryParameters!B6</f>
        <v>23</v>
      </c>
      <c r="O15" s="14"/>
    </row>
    <row r="16" spans="1:16" ht="15.6" x14ac:dyDescent="0.3">
      <c r="E16" s="6"/>
      <c r="L16" s="12" t="s">
        <v>25</v>
      </c>
      <c r="M16" s="12"/>
      <c r="N16" s="13">
        <f>[2]NatHistoryParameters!B7</f>
        <v>55</v>
      </c>
      <c r="O16" s="14"/>
    </row>
    <row r="17" spans="1:15" ht="15.6" x14ac:dyDescent="0.3">
      <c r="E17" s="6"/>
      <c r="L17" s="12"/>
      <c r="M17" s="12"/>
      <c r="N17" s="13"/>
      <c r="O17" s="14"/>
    </row>
    <row r="18" spans="1:15" ht="15.6" x14ac:dyDescent="0.3">
      <c r="E18" s="6"/>
      <c r="L18" s="12" t="s">
        <v>46</v>
      </c>
      <c r="M18" s="12"/>
      <c r="N18" s="13"/>
      <c r="O18" s="14"/>
    </row>
    <row r="19" spans="1:15" ht="15.6" x14ac:dyDescent="0.3">
      <c r="E19" s="6"/>
      <c r="L19" s="19" t="s">
        <v>42</v>
      </c>
      <c r="M19" s="12"/>
      <c r="O19" s="13" t="s">
        <v>47</v>
      </c>
    </row>
    <row r="20" spans="1:15" ht="15.6" x14ac:dyDescent="0.3">
      <c r="E20" s="6"/>
      <c r="L20" s="19" t="s">
        <v>43</v>
      </c>
      <c r="M20" s="12"/>
      <c r="N20" s="13"/>
      <c r="O20" s="14"/>
    </row>
    <row r="21" spans="1:15" ht="15.6" x14ac:dyDescent="0.3">
      <c r="A21" s="6" t="s">
        <v>34</v>
      </c>
      <c r="L21" s="19" t="s">
        <v>44</v>
      </c>
      <c r="O21" s="16"/>
    </row>
    <row r="23" spans="1:15" x14ac:dyDescent="0.3">
      <c r="L23" s="8" t="s">
        <v>45</v>
      </c>
    </row>
    <row r="25" spans="1:15" x14ac:dyDescent="0.3">
      <c r="N25" t="s">
        <v>36</v>
      </c>
    </row>
    <row r="26" spans="1:15" x14ac:dyDescent="0.3">
      <c r="N26" t="s">
        <v>37</v>
      </c>
    </row>
    <row r="27" spans="1:15" x14ac:dyDescent="0.3">
      <c r="N27" t="s">
        <v>38</v>
      </c>
    </row>
    <row r="28" spans="1:15" x14ac:dyDescent="0.3">
      <c r="N28" t="s">
        <v>39</v>
      </c>
    </row>
    <row r="29" spans="1:15" x14ac:dyDescent="0.3">
      <c r="N29" t="s">
        <v>40</v>
      </c>
    </row>
    <row r="30" spans="1:15" x14ac:dyDescent="0.3">
      <c r="N30" t="s">
        <v>41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0B82-D47D-4F52-B278-DD0783E935B9}">
  <dimension ref="A1:AK58"/>
  <sheetViews>
    <sheetView tabSelected="1" zoomScale="80" zoomScaleNormal="80" workbookViewId="0">
      <pane xSplit="2" ySplit="2" topLeftCell="C3" activePane="bottomRight" state="frozen"/>
      <selection pane="topRight" activeCell="C1" sqref="C1"/>
      <selection pane="bottomLeft" activeCell="A2" sqref="A2"/>
      <selection pane="bottomRight"/>
    </sheetView>
  </sheetViews>
  <sheetFormatPr defaultColWidth="8.88671875" defaultRowHeight="13.8" x14ac:dyDescent="0.25"/>
  <cols>
    <col min="1" max="1" width="40.33203125" style="36" customWidth="1"/>
    <col min="2" max="2" width="10.88671875" style="37" customWidth="1"/>
    <col min="3" max="3" width="28.33203125" style="36" customWidth="1"/>
    <col min="4" max="5" width="9.44140625" style="36" bestFit="1" customWidth="1"/>
    <col min="6" max="6" width="9" style="98" bestFit="1" customWidth="1"/>
    <col min="7" max="7" width="9.21875" style="41" bestFit="1" customWidth="1"/>
    <col min="8" max="8" width="24.44140625" style="36" customWidth="1"/>
    <col min="9" max="9" width="16.77734375" style="42" customWidth="1"/>
    <col min="10" max="10" width="20.109375" style="36" customWidth="1"/>
    <col min="11" max="11" width="33.88671875" style="36" customWidth="1"/>
    <col min="12" max="16384" width="8.88671875" style="78"/>
  </cols>
  <sheetData>
    <row r="1" spans="1:14" x14ac:dyDescent="0.25">
      <c r="A1" s="119" t="s">
        <v>97</v>
      </c>
      <c r="F1" s="77" t="s">
        <v>98</v>
      </c>
    </row>
    <row r="2" spans="1:14" s="79" customFormat="1" ht="41.4" x14ac:dyDescent="0.25">
      <c r="A2" s="28" t="s">
        <v>71</v>
      </c>
      <c r="B2" s="29" t="s">
        <v>52</v>
      </c>
      <c r="C2" s="28" t="s">
        <v>48</v>
      </c>
      <c r="D2" s="29" t="s">
        <v>49</v>
      </c>
      <c r="E2" s="29" t="s">
        <v>50</v>
      </c>
      <c r="F2" s="30" t="s">
        <v>86</v>
      </c>
      <c r="G2" s="31" t="s">
        <v>99</v>
      </c>
      <c r="H2" s="32" t="s">
        <v>72</v>
      </c>
      <c r="I2" s="33" t="s">
        <v>53</v>
      </c>
      <c r="J2" s="34" t="s">
        <v>31</v>
      </c>
      <c r="K2" s="35" t="s">
        <v>80</v>
      </c>
      <c r="M2" s="80"/>
      <c r="N2" s="21"/>
    </row>
    <row r="3" spans="1:14" ht="14.4" x14ac:dyDescent="0.3">
      <c r="A3" s="36" t="s">
        <v>61</v>
      </c>
      <c r="B3" s="37">
        <v>1989</v>
      </c>
      <c r="C3" s="38" t="s">
        <v>56</v>
      </c>
      <c r="D3" s="37">
        <v>142</v>
      </c>
      <c r="E3" s="39">
        <v>4050</v>
      </c>
      <c r="F3" s="40">
        <v>3.5000000000000003E-2</v>
      </c>
      <c r="G3" s="41">
        <f>F3*VLOOKUP(C3,$C$42:$I$47,7,FALSE)</f>
        <v>1.8550000000000004E-2</v>
      </c>
      <c r="J3" s="43"/>
      <c r="K3" s="26" t="s">
        <v>78</v>
      </c>
      <c r="L3" s="22"/>
      <c r="M3" s="81"/>
      <c r="N3" s="22"/>
    </row>
    <row r="4" spans="1:14" s="47" customFormat="1" ht="14.4" x14ac:dyDescent="0.3">
      <c r="A4" s="36" t="s">
        <v>61</v>
      </c>
      <c r="B4" s="44" t="s">
        <v>62</v>
      </c>
      <c r="C4" s="38" t="s">
        <v>56</v>
      </c>
      <c r="D4" s="44">
        <v>382</v>
      </c>
      <c r="E4" s="45">
        <v>5385</v>
      </c>
      <c r="F4" s="46">
        <v>7.0999999999999994E-2</v>
      </c>
      <c r="G4" s="41">
        <f>F4*VLOOKUP(C4,$C$42:$I$47,7,FALSE)</f>
        <v>3.7629999999999997E-2</v>
      </c>
      <c r="I4" s="48"/>
      <c r="J4" s="48"/>
      <c r="K4" s="26" t="s">
        <v>78</v>
      </c>
      <c r="L4" s="22"/>
      <c r="M4" s="81"/>
      <c r="N4" s="22"/>
    </row>
    <row r="5" spans="1:14" s="79" customFormat="1" ht="14.4" x14ac:dyDescent="0.3">
      <c r="A5" s="36" t="s">
        <v>61</v>
      </c>
      <c r="B5" s="63">
        <v>2002</v>
      </c>
      <c r="C5" s="64" t="s">
        <v>54</v>
      </c>
      <c r="D5" s="65">
        <f>87*29/35</f>
        <v>72.085714285714289</v>
      </c>
      <c r="E5" s="66">
        <v>2100</v>
      </c>
      <c r="F5" s="67">
        <f>D5/E5</f>
        <v>3.4326530612244902E-2</v>
      </c>
      <c r="G5" s="41">
        <f>F5*VLOOKUP(C5,$C$42:$I$47,7,FALSE)</f>
        <v>3.4326530612244902E-2</v>
      </c>
      <c r="H5" s="68"/>
      <c r="I5" s="69"/>
      <c r="J5" s="21"/>
      <c r="K5" s="70" t="s">
        <v>78</v>
      </c>
      <c r="L5" s="71"/>
      <c r="M5" s="83"/>
      <c r="N5" s="71"/>
    </row>
    <row r="6" spans="1:14" s="84" customFormat="1" x14ac:dyDescent="0.25">
      <c r="A6" s="47" t="s">
        <v>61</v>
      </c>
      <c r="B6" s="44">
        <v>2008</v>
      </c>
      <c r="C6" s="38" t="s">
        <v>54</v>
      </c>
      <c r="D6" s="55">
        <v>34</v>
      </c>
      <c r="E6" s="55">
        <v>627</v>
      </c>
      <c r="F6" s="46">
        <v>5.42264752791069E-2</v>
      </c>
      <c r="G6" s="41">
        <f>F6*VLOOKUP(C6,$C$42:$I$47,7,FALSE)</f>
        <v>5.42264752791069E-2</v>
      </c>
      <c r="H6" s="47" t="s">
        <v>63</v>
      </c>
      <c r="I6" s="48"/>
      <c r="J6" s="47"/>
      <c r="K6" s="26" t="s">
        <v>78</v>
      </c>
    </row>
    <row r="7" spans="1:14" s="84" customFormat="1" x14ac:dyDescent="0.25">
      <c r="A7" s="47" t="s">
        <v>61</v>
      </c>
      <c r="B7" s="44">
        <v>2008</v>
      </c>
      <c r="C7" s="38" t="s">
        <v>54</v>
      </c>
      <c r="D7" s="55">
        <v>26</v>
      </c>
      <c r="E7" s="55">
        <v>226</v>
      </c>
      <c r="F7" s="46">
        <v>0.11504424778761101</v>
      </c>
      <c r="G7" s="106">
        <f>F7*VLOOKUP(C7,$C$42:$I$47,7,FALSE)</f>
        <v>0.11504424778761101</v>
      </c>
      <c r="H7" s="47" t="s">
        <v>64</v>
      </c>
      <c r="I7" s="48"/>
      <c r="J7" s="47"/>
      <c r="K7" s="82" t="s">
        <v>78</v>
      </c>
    </row>
    <row r="8" spans="1:14" s="84" customFormat="1" x14ac:dyDescent="0.25">
      <c r="A8" s="47" t="s">
        <v>61</v>
      </c>
      <c r="B8" s="44">
        <v>2009</v>
      </c>
      <c r="C8" s="38" t="s">
        <v>54</v>
      </c>
      <c r="D8" s="55">
        <v>223</v>
      </c>
      <c r="E8" s="55">
        <v>3251</v>
      </c>
      <c r="F8" s="46">
        <v>6.8594278683482002E-2</v>
      </c>
      <c r="G8" s="106">
        <f>F8*VLOOKUP(C8,$C$42:$I$47,7,FALSE)</f>
        <v>6.8594278683482002E-2</v>
      </c>
      <c r="H8" s="47" t="s">
        <v>63</v>
      </c>
      <c r="I8" s="48"/>
      <c r="J8" s="47"/>
      <c r="K8" s="82" t="s">
        <v>78</v>
      </c>
    </row>
    <row r="9" spans="1:14" s="84" customFormat="1" x14ac:dyDescent="0.25">
      <c r="A9" s="47" t="s">
        <v>61</v>
      </c>
      <c r="B9" s="44">
        <v>2009</v>
      </c>
      <c r="C9" s="38" t="s">
        <v>54</v>
      </c>
      <c r="D9" s="55">
        <v>98</v>
      </c>
      <c r="E9" s="55">
        <v>2345</v>
      </c>
      <c r="F9" s="46">
        <v>4.1791044776119397E-2</v>
      </c>
      <c r="G9" s="106">
        <f>F9*VLOOKUP(C9,$C$42:$I$47,7,FALSE)</f>
        <v>4.1791044776119397E-2</v>
      </c>
      <c r="H9" s="47" t="s">
        <v>64</v>
      </c>
      <c r="I9" s="48"/>
      <c r="J9" s="47"/>
      <c r="K9" s="82" t="s">
        <v>78</v>
      </c>
    </row>
    <row r="10" spans="1:14" s="84" customFormat="1" x14ac:dyDescent="0.25">
      <c r="A10" s="47" t="s">
        <v>61</v>
      </c>
      <c r="B10" s="44">
        <v>2010</v>
      </c>
      <c r="C10" s="38" t="s">
        <v>54</v>
      </c>
      <c r="D10" s="55">
        <v>235</v>
      </c>
      <c r="E10" s="55">
        <v>4172</v>
      </c>
      <c r="F10" s="46">
        <v>5.6327900287631801E-2</v>
      </c>
      <c r="G10" s="106">
        <f>F10*VLOOKUP(C10,$C$42:$I$47,7,FALSE)</f>
        <v>5.6327900287631801E-2</v>
      </c>
      <c r="H10" s="47" t="s">
        <v>63</v>
      </c>
      <c r="I10" s="48"/>
      <c r="J10" s="47"/>
      <c r="K10" s="82" t="s">
        <v>78</v>
      </c>
    </row>
    <row r="11" spans="1:14" s="84" customFormat="1" x14ac:dyDescent="0.25">
      <c r="A11" s="47" t="s">
        <v>61</v>
      </c>
      <c r="B11" s="44">
        <v>2010</v>
      </c>
      <c r="C11" s="38" t="s">
        <v>54</v>
      </c>
      <c r="D11" s="55">
        <v>86</v>
      </c>
      <c r="E11" s="55">
        <v>2548</v>
      </c>
      <c r="F11" s="46">
        <v>3.3751962323390901E-2</v>
      </c>
      <c r="G11" s="106">
        <f>F11*VLOOKUP(C11,$C$42:$I$47,7,FALSE)</f>
        <v>3.3751962323390901E-2</v>
      </c>
      <c r="H11" s="47" t="s">
        <v>64</v>
      </c>
      <c r="I11" s="48"/>
      <c r="J11" s="47"/>
      <c r="K11" s="82" t="s">
        <v>78</v>
      </c>
    </row>
    <row r="12" spans="1:14" s="84" customFormat="1" x14ac:dyDescent="0.25">
      <c r="A12" s="47" t="s">
        <v>61</v>
      </c>
      <c r="B12" s="44">
        <v>2011</v>
      </c>
      <c r="C12" s="38" t="s">
        <v>54</v>
      </c>
      <c r="D12" s="55">
        <v>435</v>
      </c>
      <c r="E12" s="55">
        <v>6005</v>
      </c>
      <c r="F12" s="52">
        <v>7.2439633638634496E-2</v>
      </c>
      <c r="G12" s="41">
        <f>F12*VLOOKUP(C12,$C$42:$I$47,7,FALSE)</f>
        <v>7.2439633638634496E-2</v>
      </c>
      <c r="H12" s="56" t="s">
        <v>100</v>
      </c>
      <c r="I12" s="48"/>
      <c r="J12" s="47"/>
      <c r="K12" s="26" t="s">
        <v>78</v>
      </c>
    </row>
    <row r="13" spans="1:14" s="84" customFormat="1" x14ac:dyDescent="0.25">
      <c r="A13" s="47" t="s">
        <v>65</v>
      </c>
      <c r="B13" s="57">
        <v>2010.5</v>
      </c>
      <c r="C13" s="38" t="s">
        <v>55</v>
      </c>
      <c r="D13" s="55">
        <v>35</v>
      </c>
      <c r="E13" s="55">
        <v>2288</v>
      </c>
      <c r="F13" s="46">
        <v>1.52972027972028E-2</v>
      </c>
      <c r="G13" s="41">
        <f>F13*VLOOKUP(C13,$C$42:$I$47,7,FALSE)</f>
        <v>1.070804195804196E-2</v>
      </c>
      <c r="H13" s="56" t="s">
        <v>100</v>
      </c>
      <c r="I13" s="48"/>
      <c r="J13" s="47"/>
      <c r="K13" s="26" t="s">
        <v>78</v>
      </c>
    </row>
    <row r="14" spans="1:14" s="84" customFormat="1" x14ac:dyDescent="0.25">
      <c r="A14" s="47" t="s">
        <v>61</v>
      </c>
      <c r="B14" s="44">
        <v>2014</v>
      </c>
      <c r="C14" s="38" t="s">
        <v>54</v>
      </c>
      <c r="D14" s="55">
        <v>5</v>
      </c>
      <c r="E14" s="55">
        <v>125</v>
      </c>
      <c r="F14" s="46">
        <v>0.04</v>
      </c>
      <c r="G14" s="41">
        <f>F14*VLOOKUP(C14,$C$42:$I$47,7,FALSE)</f>
        <v>0.04</v>
      </c>
      <c r="H14" s="56" t="s">
        <v>100</v>
      </c>
      <c r="I14" s="48"/>
      <c r="J14" s="47"/>
      <c r="K14" s="26" t="s">
        <v>78</v>
      </c>
    </row>
    <row r="15" spans="1:14" s="79" customFormat="1" x14ac:dyDescent="0.25">
      <c r="A15" s="21" t="s">
        <v>61</v>
      </c>
      <c r="B15" s="63">
        <v>2014</v>
      </c>
      <c r="C15" s="64" t="s">
        <v>54</v>
      </c>
      <c r="D15" s="72">
        <v>17</v>
      </c>
      <c r="E15" s="72">
        <v>765</v>
      </c>
      <c r="F15" s="67">
        <v>2.2222222222222199E-2</v>
      </c>
      <c r="G15" s="107">
        <f>F15*VLOOKUP(C15,$C$42:$I$47,7,FALSE)</f>
        <v>2.2222222222222199E-2</v>
      </c>
      <c r="H15" s="108" t="s">
        <v>100</v>
      </c>
      <c r="I15" s="73"/>
      <c r="J15" s="21"/>
      <c r="K15" s="70" t="s">
        <v>78</v>
      </c>
    </row>
    <row r="16" spans="1:14" s="84" customFormat="1" x14ac:dyDescent="0.25">
      <c r="A16" s="47" t="s">
        <v>96</v>
      </c>
      <c r="B16" s="44">
        <v>2016</v>
      </c>
      <c r="C16" s="38" t="s">
        <v>55</v>
      </c>
      <c r="D16" s="58">
        <v>1310</v>
      </c>
      <c r="E16" s="58">
        <v>23004</v>
      </c>
      <c r="F16" s="46">
        <f>D16/E16</f>
        <v>5.6946617979481827E-2</v>
      </c>
      <c r="G16" s="41">
        <f>F16*VLOOKUP(C16,$C$42:$I$47,7,FALSE)</f>
        <v>3.9862632585637277E-2</v>
      </c>
      <c r="H16" s="47" t="s">
        <v>82</v>
      </c>
      <c r="I16" s="48"/>
      <c r="J16" s="47"/>
      <c r="K16" s="26" t="s">
        <v>78</v>
      </c>
    </row>
    <row r="17" spans="1:11" s="84" customFormat="1" x14ac:dyDescent="0.25">
      <c r="A17" s="47" t="s">
        <v>96</v>
      </c>
      <c r="B17" s="44">
        <v>2017</v>
      </c>
      <c r="C17" s="38" t="s">
        <v>55</v>
      </c>
      <c r="D17" s="58">
        <v>2419</v>
      </c>
      <c r="E17" s="58">
        <v>52155</v>
      </c>
      <c r="F17" s="46">
        <f>D17/E17</f>
        <v>4.6380979771833954E-2</v>
      </c>
      <c r="G17" s="41">
        <f>F17*VLOOKUP(C17,$C$42:$I$47,7,FALSE)</f>
        <v>3.2466685840283768E-2</v>
      </c>
      <c r="H17" s="47" t="s">
        <v>91</v>
      </c>
      <c r="I17" s="48"/>
      <c r="J17" s="47"/>
      <c r="K17" s="26" t="s">
        <v>78</v>
      </c>
    </row>
    <row r="18" spans="1:11" s="79" customFormat="1" x14ac:dyDescent="0.25">
      <c r="A18" s="21" t="s">
        <v>96</v>
      </c>
      <c r="B18" s="63">
        <v>2018</v>
      </c>
      <c r="C18" s="64" t="s">
        <v>55</v>
      </c>
      <c r="D18" s="109">
        <v>867</v>
      </c>
      <c r="E18" s="109">
        <v>15962</v>
      </c>
      <c r="F18" s="67">
        <f>D18/E18</f>
        <v>5.4316501691517353E-2</v>
      </c>
      <c r="G18" s="107">
        <f>F18*VLOOKUP(C18,$C$42:$I$47,7,FALSE)</f>
        <v>3.8021551184062148E-2</v>
      </c>
      <c r="H18" s="21" t="s">
        <v>83</v>
      </c>
      <c r="I18" s="73"/>
      <c r="J18" s="21"/>
      <c r="K18" s="70" t="s">
        <v>78</v>
      </c>
    </row>
    <row r="19" spans="1:11" s="84" customFormat="1" x14ac:dyDescent="0.25">
      <c r="A19" s="47" t="s">
        <v>67</v>
      </c>
      <c r="B19" s="44">
        <v>2003</v>
      </c>
      <c r="C19" s="36" t="s">
        <v>59</v>
      </c>
      <c r="D19" s="44">
        <v>251</v>
      </c>
      <c r="E19" s="53">
        <v>1771</v>
      </c>
      <c r="F19" s="46">
        <f>D19/E19</f>
        <v>0.1417278373800113</v>
      </c>
      <c r="G19" s="41">
        <f>F19*VLOOKUP(C19,$C$42:$I$47,7,FALSE)</f>
        <v>7.5115753811405991E-2</v>
      </c>
      <c r="H19" s="47" t="s">
        <v>66</v>
      </c>
      <c r="I19" s="48"/>
      <c r="J19" s="59"/>
      <c r="K19" s="26" t="s">
        <v>78</v>
      </c>
    </row>
    <row r="20" spans="1:11" s="84" customFormat="1" x14ac:dyDescent="0.25">
      <c r="A20" s="47" t="s">
        <v>67</v>
      </c>
      <c r="B20" s="44">
        <v>1995</v>
      </c>
      <c r="C20" s="38" t="s">
        <v>54</v>
      </c>
      <c r="D20" s="44">
        <v>8</v>
      </c>
      <c r="E20" s="44">
        <v>204</v>
      </c>
      <c r="F20" s="46">
        <f t="shared" ref="F20:F28" si="0">D20/E20</f>
        <v>3.9215686274509803E-2</v>
      </c>
      <c r="G20" s="41">
        <f>F20*VLOOKUP(C20,$C$42:$I$47,7,FALSE)</f>
        <v>3.9215686274509803E-2</v>
      </c>
      <c r="H20" s="47"/>
      <c r="I20" s="48"/>
      <c r="J20" s="47"/>
      <c r="K20" s="26" t="s">
        <v>78</v>
      </c>
    </row>
    <row r="21" spans="1:11" s="84" customFormat="1" x14ac:dyDescent="0.25">
      <c r="A21" s="47" t="s">
        <v>67</v>
      </c>
      <c r="B21" s="44">
        <v>1995</v>
      </c>
      <c r="C21" s="38" t="s">
        <v>54</v>
      </c>
      <c r="D21" s="44">
        <v>13</v>
      </c>
      <c r="E21" s="44">
        <v>243</v>
      </c>
      <c r="F21" s="46">
        <f t="shared" si="0"/>
        <v>5.3497942386831275E-2</v>
      </c>
      <c r="G21" s="41">
        <f>F21*VLOOKUP(C21,$C$42:$I$47,7,FALSE)</f>
        <v>5.3497942386831275E-2</v>
      </c>
      <c r="H21" s="47"/>
      <c r="I21" s="48"/>
      <c r="J21" s="47"/>
      <c r="K21" s="26" t="s">
        <v>78</v>
      </c>
    </row>
    <row r="22" spans="1:11" s="49" customFormat="1" ht="15.6" customHeight="1" x14ac:dyDescent="0.25">
      <c r="A22" s="74" t="s">
        <v>87</v>
      </c>
      <c r="B22" s="50" t="s">
        <v>70</v>
      </c>
      <c r="C22" s="76" t="s">
        <v>90</v>
      </c>
      <c r="D22" s="75">
        <v>9</v>
      </c>
      <c r="E22" s="75">
        <v>530</v>
      </c>
      <c r="F22" s="52">
        <f t="shared" si="0"/>
        <v>1.6981132075471698E-2</v>
      </c>
      <c r="G22" s="41">
        <f>F22*VLOOKUP(C22,$C$42:$I$47,7,FALSE)</f>
        <v>4.2452830188679243E-2</v>
      </c>
      <c r="H22" s="74" t="s">
        <v>94</v>
      </c>
      <c r="I22" s="60"/>
      <c r="J22" s="74"/>
      <c r="K22" s="74" t="s">
        <v>78</v>
      </c>
    </row>
    <row r="23" spans="1:11" s="110" customFormat="1" ht="12.6" customHeight="1" x14ac:dyDescent="0.25">
      <c r="A23" s="110" t="s">
        <v>68</v>
      </c>
      <c r="B23" s="111" t="s">
        <v>70</v>
      </c>
      <c r="C23" s="112" t="s">
        <v>90</v>
      </c>
      <c r="D23" s="111">
        <v>2</v>
      </c>
      <c r="E23" s="111">
        <v>145</v>
      </c>
      <c r="F23" s="113">
        <f t="shared" si="0"/>
        <v>1.3793103448275862E-2</v>
      </c>
      <c r="G23" s="107">
        <f>F23*VLOOKUP(C23,$C$42:$I$47,7,FALSE)</f>
        <v>3.4482758620689655E-2</v>
      </c>
      <c r="H23" s="110" t="s">
        <v>94</v>
      </c>
      <c r="I23" s="114"/>
      <c r="K23" s="110" t="s">
        <v>78</v>
      </c>
    </row>
    <row r="24" spans="1:11" s="49" customFormat="1" x14ac:dyDescent="0.25">
      <c r="A24" s="74" t="s">
        <v>88</v>
      </c>
      <c r="B24" s="50" t="s">
        <v>70</v>
      </c>
      <c r="C24" s="76" t="s">
        <v>90</v>
      </c>
      <c r="D24" s="75">
        <v>11</v>
      </c>
      <c r="E24" s="75">
        <v>520</v>
      </c>
      <c r="F24" s="52">
        <f t="shared" si="0"/>
        <v>2.1153846153846155E-2</v>
      </c>
      <c r="G24" s="41">
        <f>F24*VLOOKUP(C24,$C$42:$I$47,7,FALSE)</f>
        <v>5.2884615384615391E-2</v>
      </c>
      <c r="H24" s="74" t="s">
        <v>94</v>
      </c>
      <c r="I24" s="60"/>
      <c r="J24" s="74"/>
      <c r="K24" s="74" t="s">
        <v>79</v>
      </c>
    </row>
    <row r="25" spans="1:11" s="49" customFormat="1" x14ac:dyDescent="0.25">
      <c r="A25" s="74" t="s">
        <v>89</v>
      </c>
      <c r="B25" s="50" t="s">
        <v>70</v>
      </c>
      <c r="C25" s="76" t="s">
        <v>90</v>
      </c>
      <c r="D25" s="75">
        <f>0+11+3</f>
        <v>14</v>
      </c>
      <c r="E25" s="74">
        <f>80+267+326</f>
        <v>673</v>
      </c>
      <c r="F25" s="52">
        <f t="shared" si="0"/>
        <v>2.0802377414561663E-2</v>
      </c>
      <c r="G25" s="41">
        <f>F25*VLOOKUP(C25,$C$42:$I$47,7,FALSE)</f>
        <v>5.2005943536404156E-2</v>
      </c>
      <c r="H25" s="74" t="s">
        <v>94</v>
      </c>
      <c r="I25" s="60"/>
      <c r="J25" s="74"/>
      <c r="K25" s="74" t="s">
        <v>79</v>
      </c>
    </row>
    <row r="26" spans="1:11" s="84" customFormat="1" x14ac:dyDescent="0.25">
      <c r="A26" s="47" t="s">
        <v>69</v>
      </c>
      <c r="B26" s="44">
        <v>2003</v>
      </c>
      <c r="C26" s="36" t="s">
        <v>59</v>
      </c>
      <c r="D26" s="44">
        <v>209</v>
      </c>
      <c r="E26" s="53">
        <v>1623</v>
      </c>
      <c r="F26" s="46">
        <f t="shared" ref="F26" si="1">D26/E26</f>
        <v>0.12877387553912509</v>
      </c>
      <c r="G26" s="41">
        <f>F26*VLOOKUP(C26,$C$42:$I$47,7,FALSE)</f>
        <v>6.8250154035736296E-2</v>
      </c>
      <c r="H26" s="47" t="s">
        <v>66</v>
      </c>
      <c r="I26" s="48"/>
      <c r="J26" s="59"/>
      <c r="K26" s="26" t="s">
        <v>81</v>
      </c>
    </row>
    <row r="27" spans="1:11" s="82" customFormat="1" x14ac:dyDescent="0.25">
      <c r="A27" s="58" t="s">
        <v>93</v>
      </c>
      <c r="B27" s="61">
        <v>2017</v>
      </c>
      <c r="C27" s="51" t="s">
        <v>54</v>
      </c>
      <c r="D27" s="23">
        <v>1577.5869227242192</v>
      </c>
      <c r="E27" s="24">
        <v>38043</v>
      </c>
      <c r="F27" s="52">
        <f t="shared" si="0"/>
        <v>4.1468520430150597E-2</v>
      </c>
      <c r="G27" s="41">
        <f>F27*VLOOKUP(C27,$C$42:$I$47,7,FALSE)</f>
        <v>4.1468520430150597E-2</v>
      </c>
      <c r="H27" s="25" t="s">
        <v>84</v>
      </c>
      <c r="I27" s="26"/>
      <c r="J27" s="49"/>
      <c r="K27" s="26" t="s">
        <v>81</v>
      </c>
    </row>
    <row r="28" spans="1:11" s="70" customFormat="1" x14ac:dyDescent="0.25">
      <c r="A28" s="109" t="s">
        <v>93</v>
      </c>
      <c r="B28" s="115">
        <v>2018</v>
      </c>
      <c r="C28" s="116" t="s">
        <v>54</v>
      </c>
      <c r="D28" s="117">
        <v>1699.5949612403094</v>
      </c>
      <c r="E28" s="117">
        <v>49641</v>
      </c>
      <c r="F28" s="113">
        <f t="shared" si="0"/>
        <v>3.4237726098191201E-2</v>
      </c>
      <c r="G28" s="107">
        <f>F28*VLOOKUP(C28,$C$42:$I$47,7,FALSE)</f>
        <v>3.4237726098191201E-2</v>
      </c>
      <c r="H28" s="118" t="s">
        <v>85</v>
      </c>
      <c r="J28" s="110"/>
      <c r="K28" s="70" t="s">
        <v>81</v>
      </c>
    </row>
    <row r="29" spans="1:11" s="84" customFormat="1" x14ac:dyDescent="0.25">
      <c r="A29" s="47" t="s">
        <v>32</v>
      </c>
      <c r="B29" s="44">
        <v>1998</v>
      </c>
      <c r="C29" s="38" t="s">
        <v>54</v>
      </c>
      <c r="D29" s="44">
        <v>63</v>
      </c>
      <c r="E29" s="44">
        <v>201</v>
      </c>
      <c r="F29" s="46">
        <f t="shared" ref="F29:F34" si="2">D29/E29</f>
        <v>0.31343283582089554</v>
      </c>
      <c r="G29" s="41">
        <f>F29*VLOOKUP(C29,$C$42:$I$47,7,FALSE)</f>
        <v>0.31343283582089554</v>
      </c>
      <c r="H29" s="103" t="s">
        <v>95</v>
      </c>
      <c r="I29" s="48"/>
      <c r="J29" s="47"/>
      <c r="K29" s="26" t="s">
        <v>77</v>
      </c>
    </row>
    <row r="30" spans="1:11" s="84" customFormat="1" x14ac:dyDescent="0.25">
      <c r="A30" s="47" t="s">
        <v>32</v>
      </c>
      <c r="B30" s="44">
        <v>1998</v>
      </c>
      <c r="C30" s="38" t="s">
        <v>54</v>
      </c>
      <c r="D30" s="44">
        <v>65</v>
      </c>
      <c r="E30" s="44">
        <v>193</v>
      </c>
      <c r="F30" s="46">
        <f t="shared" si="2"/>
        <v>0.33678756476683935</v>
      </c>
      <c r="G30" s="41">
        <f>F30*VLOOKUP(C30,$C$42:$I$47,7,FALSE)</f>
        <v>0.33678756476683935</v>
      </c>
      <c r="H30" s="103" t="s">
        <v>95</v>
      </c>
      <c r="I30" s="48"/>
      <c r="J30" s="47"/>
      <c r="K30" s="26" t="s">
        <v>77</v>
      </c>
    </row>
    <row r="31" spans="1:11" s="84" customFormat="1" x14ac:dyDescent="0.25">
      <c r="A31" s="47" t="s">
        <v>32</v>
      </c>
      <c r="B31" s="44">
        <v>2001.5</v>
      </c>
      <c r="C31" s="76" t="s">
        <v>90</v>
      </c>
      <c r="D31" s="101">
        <v>34</v>
      </c>
      <c r="E31" s="102">
        <v>129</v>
      </c>
      <c r="F31" s="46">
        <f t="shared" si="2"/>
        <v>0.26356589147286824</v>
      </c>
      <c r="G31" s="41">
        <f>F31*VLOOKUP(C31,$C$42:$I$47,7,FALSE)</f>
        <v>0.6589147286821706</v>
      </c>
      <c r="H31" s="103" t="s">
        <v>95</v>
      </c>
      <c r="I31" s="48"/>
      <c r="J31" s="49"/>
      <c r="K31" s="26" t="s">
        <v>77</v>
      </c>
    </row>
    <row r="32" spans="1:11" s="84" customFormat="1" x14ac:dyDescent="0.25">
      <c r="A32" s="47" t="s">
        <v>32</v>
      </c>
      <c r="B32" s="44">
        <v>2001.5</v>
      </c>
      <c r="C32" s="76" t="s">
        <v>90</v>
      </c>
      <c r="D32" s="101">
        <v>8</v>
      </c>
      <c r="E32" s="102">
        <v>49</v>
      </c>
      <c r="F32" s="46">
        <f t="shared" si="2"/>
        <v>0.16326530612244897</v>
      </c>
      <c r="G32" s="41">
        <f>F32*VLOOKUP(C32,$C$42:$I$47,7,FALSE)</f>
        <v>0.4081632653061224</v>
      </c>
      <c r="H32" s="103" t="s">
        <v>95</v>
      </c>
      <c r="I32" s="48"/>
      <c r="J32" s="49"/>
      <c r="K32" s="26" t="s">
        <v>77</v>
      </c>
    </row>
    <row r="33" spans="1:37" s="84" customFormat="1" x14ac:dyDescent="0.25">
      <c r="A33" s="47" t="s">
        <v>32</v>
      </c>
      <c r="B33" s="44">
        <v>2003</v>
      </c>
      <c r="C33" s="38" t="s">
        <v>54</v>
      </c>
      <c r="D33" s="44">
        <v>43</v>
      </c>
      <c r="E33" s="44">
        <v>129</v>
      </c>
      <c r="F33" s="46">
        <f t="shared" si="2"/>
        <v>0.33333333333333331</v>
      </c>
      <c r="G33" s="41">
        <f>F33*VLOOKUP(C33,$C$42:$I$47,7,FALSE)</f>
        <v>0.33333333333333331</v>
      </c>
      <c r="H33" s="54"/>
      <c r="I33" s="48"/>
      <c r="J33" s="47"/>
      <c r="K33" s="26" t="s">
        <v>77</v>
      </c>
    </row>
    <row r="34" spans="1:37" s="82" customFormat="1" x14ac:dyDescent="0.25">
      <c r="A34" s="49" t="s">
        <v>32</v>
      </c>
      <c r="B34" s="50" t="s">
        <v>92</v>
      </c>
      <c r="C34" s="76" t="s">
        <v>90</v>
      </c>
      <c r="D34" s="50">
        <f>9+16</f>
        <v>25</v>
      </c>
      <c r="E34" s="50">
        <v>649</v>
      </c>
      <c r="F34" s="52">
        <f t="shared" si="2"/>
        <v>3.8520801232665637E-2</v>
      </c>
      <c r="G34" s="41">
        <f>F34*VLOOKUP(C34,$C$42:$I$47,7,FALSE)</f>
        <v>9.6302003081664089E-2</v>
      </c>
      <c r="H34" s="49"/>
      <c r="I34" s="104"/>
      <c r="J34" s="49"/>
      <c r="K34" s="26" t="s">
        <v>77</v>
      </c>
    </row>
    <row r="35" spans="1:37" s="84" customFormat="1" x14ac:dyDescent="0.25">
      <c r="A35" s="47" t="s">
        <v>32</v>
      </c>
      <c r="B35" s="44" t="s">
        <v>70</v>
      </c>
      <c r="C35" s="38" t="s">
        <v>55</v>
      </c>
      <c r="D35" s="55">
        <v>31</v>
      </c>
      <c r="E35" s="55">
        <v>128</v>
      </c>
      <c r="F35" s="46">
        <v>0.2421875</v>
      </c>
      <c r="G35" s="41">
        <f>F35*VLOOKUP(C35,$C$42:$I$47,7,FALSE)</f>
        <v>0.16953124999999999</v>
      </c>
      <c r="H35" s="47"/>
      <c r="I35" s="62"/>
      <c r="J35" s="47"/>
      <c r="K35" s="26" t="s">
        <v>77</v>
      </c>
    </row>
    <row r="36" spans="1:37" s="79" customFormat="1" x14ac:dyDescent="0.25">
      <c r="A36" s="21" t="s">
        <v>32</v>
      </c>
      <c r="B36" s="63">
        <v>2016</v>
      </c>
      <c r="C36" s="64" t="s">
        <v>54</v>
      </c>
      <c r="D36" s="72">
        <v>49</v>
      </c>
      <c r="E36" s="72">
        <v>674</v>
      </c>
      <c r="F36" s="67">
        <v>7.2700000000000001E-2</v>
      </c>
      <c r="G36" s="107">
        <f>F36*VLOOKUP(C36,$C$42:$I$47,7,FALSE)</f>
        <v>7.2700000000000001E-2</v>
      </c>
      <c r="H36" s="21" t="s">
        <v>104</v>
      </c>
      <c r="I36" s="73"/>
      <c r="J36" s="21"/>
      <c r="K36" s="70" t="s">
        <v>77</v>
      </c>
    </row>
    <row r="37" spans="1:37" s="84" customFormat="1" x14ac:dyDescent="0.25">
      <c r="A37" s="47" t="s">
        <v>103</v>
      </c>
      <c r="B37" s="44">
        <v>2017</v>
      </c>
      <c r="C37" s="38" t="s">
        <v>54</v>
      </c>
      <c r="D37" s="55">
        <v>49</v>
      </c>
      <c r="E37" s="55">
        <v>709</v>
      </c>
      <c r="F37" s="46">
        <v>6.9099999999999995E-2</v>
      </c>
      <c r="G37" s="41">
        <f>F37*VLOOKUP(C37,$C$42:$I$47,7,FALSE)</f>
        <v>6.9099999999999995E-2</v>
      </c>
      <c r="H37" s="56" t="s">
        <v>101</v>
      </c>
      <c r="I37" s="48"/>
      <c r="J37" s="47"/>
      <c r="K37" s="26" t="s">
        <v>103</v>
      </c>
    </row>
    <row r="38" spans="1:37" s="79" customFormat="1" x14ac:dyDescent="0.25">
      <c r="A38" s="21" t="s">
        <v>103</v>
      </c>
      <c r="B38" s="63">
        <v>2017</v>
      </c>
      <c r="C38" s="64" t="s">
        <v>54</v>
      </c>
      <c r="D38" s="72">
        <v>21</v>
      </c>
      <c r="E38" s="72">
        <v>709</v>
      </c>
      <c r="F38" s="67">
        <v>2.9600000000000001E-2</v>
      </c>
      <c r="G38" s="107">
        <f>F38*VLOOKUP(C38,$C$42:$I$47,7,FALSE)</f>
        <v>2.9600000000000001E-2</v>
      </c>
      <c r="H38" s="108" t="s">
        <v>102</v>
      </c>
      <c r="I38" s="73"/>
      <c r="J38" s="21"/>
      <c r="K38" s="70" t="s">
        <v>103</v>
      </c>
    </row>
    <row r="41" spans="1:37" s="89" customFormat="1" x14ac:dyDescent="0.25">
      <c r="A41" s="85" t="s">
        <v>60</v>
      </c>
      <c r="B41" s="86"/>
      <c r="C41" s="85"/>
      <c r="D41" s="87"/>
      <c r="E41" s="87"/>
      <c r="F41" s="88"/>
      <c r="G41" s="88"/>
      <c r="H41" s="85"/>
      <c r="I41" s="105" t="s">
        <v>57</v>
      </c>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row>
    <row r="42" spans="1:37" s="89" customFormat="1" x14ac:dyDescent="0.25">
      <c r="A42" s="85"/>
      <c r="B42" s="86"/>
      <c r="C42" s="90" t="s">
        <v>54</v>
      </c>
      <c r="D42" s="87"/>
      <c r="E42" s="87"/>
      <c r="F42" s="88"/>
      <c r="G42" s="88"/>
      <c r="H42" s="85"/>
      <c r="I42" s="91">
        <v>1</v>
      </c>
      <c r="J42" s="85" t="s">
        <v>58</v>
      </c>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row>
    <row r="43" spans="1:37" s="89" customFormat="1" x14ac:dyDescent="0.25">
      <c r="B43" s="92"/>
      <c r="C43" s="89" t="s">
        <v>90</v>
      </c>
      <c r="F43" s="93"/>
      <c r="G43" s="88"/>
      <c r="I43" s="94">
        <v>2.5</v>
      </c>
      <c r="J43" s="95"/>
      <c r="K43" s="95"/>
      <c r="L43" s="96"/>
      <c r="M43" s="27"/>
      <c r="N43" s="95"/>
      <c r="O43" s="95"/>
      <c r="P43" s="95"/>
      <c r="Q43" s="95"/>
      <c r="R43" s="95"/>
      <c r="S43" s="95"/>
      <c r="T43" s="95"/>
      <c r="U43" s="95"/>
      <c r="V43" s="95"/>
      <c r="W43" s="95"/>
      <c r="X43" s="95"/>
      <c r="Y43" s="95"/>
      <c r="Z43" s="95"/>
      <c r="AA43" s="95"/>
      <c r="AB43" s="95"/>
      <c r="AC43" s="95"/>
      <c r="AD43" s="95"/>
      <c r="AE43" s="95"/>
      <c r="AF43" s="95"/>
      <c r="AG43" s="95"/>
      <c r="AH43" s="95"/>
      <c r="AI43" s="95"/>
      <c r="AJ43" s="95"/>
      <c r="AK43" s="95"/>
    </row>
    <row r="44" spans="1:37" s="89" customFormat="1" x14ac:dyDescent="0.25">
      <c r="A44" s="85"/>
      <c r="B44" s="86"/>
      <c r="C44" s="90" t="s">
        <v>56</v>
      </c>
      <c r="D44" s="87"/>
      <c r="E44" s="87"/>
      <c r="F44" s="88"/>
      <c r="G44" s="88"/>
      <c r="H44" s="85"/>
      <c r="I44" s="91">
        <v>0.53</v>
      </c>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row>
    <row r="45" spans="1:37" s="89" customFormat="1" x14ac:dyDescent="0.25">
      <c r="A45" s="85"/>
      <c r="B45" s="86"/>
      <c r="C45" s="85" t="s">
        <v>59</v>
      </c>
      <c r="D45" s="87"/>
      <c r="E45" s="87"/>
      <c r="F45" s="88"/>
      <c r="G45" s="88"/>
      <c r="H45" s="85"/>
      <c r="I45" s="91">
        <v>0.53</v>
      </c>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row>
    <row r="46" spans="1:37" s="89" customFormat="1" x14ac:dyDescent="0.25">
      <c r="A46" s="85"/>
      <c r="B46" s="86"/>
      <c r="C46" s="90" t="s">
        <v>55</v>
      </c>
      <c r="D46" s="87"/>
      <c r="E46" s="87"/>
      <c r="F46" s="88"/>
      <c r="G46" s="88"/>
      <c r="H46" s="85"/>
      <c r="I46" s="91">
        <v>0.7</v>
      </c>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row>
    <row r="47" spans="1:37" s="89" customFormat="1" x14ac:dyDescent="0.25">
      <c r="A47" s="85"/>
      <c r="B47" s="86"/>
      <c r="C47" s="85" t="s">
        <v>51</v>
      </c>
      <c r="D47" s="87"/>
      <c r="E47" s="87"/>
      <c r="F47" s="88"/>
      <c r="G47" s="88"/>
      <c r="H47" s="85"/>
      <c r="I47" s="91">
        <v>0.75</v>
      </c>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row>
    <row r="48" spans="1:37" x14ac:dyDescent="0.25">
      <c r="A48" s="97" t="s">
        <v>76</v>
      </c>
    </row>
    <row r="49" spans="1:37" x14ac:dyDescent="0.25">
      <c r="A49" s="89" t="s">
        <v>73</v>
      </c>
    </row>
    <row r="50" spans="1:37" x14ac:dyDescent="0.25">
      <c r="A50" s="89" t="s">
        <v>74</v>
      </c>
    </row>
    <row r="51" spans="1:37" x14ac:dyDescent="0.25">
      <c r="A51" s="89" t="s">
        <v>75</v>
      </c>
    </row>
    <row r="53" spans="1:37" s="89" customFormat="1" x14ac:dyDescent="0.25">
      <c r="A53" s="85"/>
      <c r="B53" s="86"/>
      <c r="C53" s="90"/>
      <c r="D53" s="87"/>
      <c r="E53" s="87"/>
      <c r="F53" s="88"/>
      <c r="G53" s="88"/>
      <c r="H53" s="85"/>
      <c r="I53" s="91"/>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row>
    <row r="57" spans="1:37" x14ac:dyDescent="0.25">
      <c r="B57" s="99"/>
    </row>
    <row r="58" spans="1:37" x14ac:dyDescent="0.25">
      <c r="A58" s="100"/>
    </row>
  </sheetData>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Natural History flow chart</vt:lpstr>
      <vt:lpstr>Training example dataset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Eline</dc:creator>
  <cp:lastModifiedBy>Eline</cp:lastModifiedBy>
  <dcterms:created xsi:type="dcterms:W3CDTF">2019-05-08T08:51:44Z</dcterms:created>
  <dcterms:modified xsi:type="dcterms:W3CDTF">2020-08-04T14:51:25Z</dcterms:modified>
</cp:coreProperties>
</file>