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001"/>
  <workbookPr defaultThemeVersion="166925"/>
  <mc:AlternateContent xmlns:mc="http://schemas.openxmlformats.org/markup-compatibility/2006">
    <mc:Choice Requires="x15">
      <x15ac:absPath xmlns:x15ac="http://schemas.microsoft.com/office/spreadsheetml/2010/11/ac" url="C:\Users\Eline\Dropbox (Avenir Health)\Eline files\WHO\SITE\Website\"/>
    </mc:Choice>
  </mc:AlternateContent>
  <xr:revisionPtr revIDLastSave="0" documentId="8_{CF5413E1-774F-4E9B-A9BF-F06BAD06FC01}" xr6:coauthVersionLast="45" xr6:coauthVersionMax="45" xr10:uidLastSave="{00000000-0000-0000-0000-000000000000}"/>
  <bookViews>
    <workbookView xWindow="-108" yWindow="-108" windowWidth="23256" windowHeight="12576" tabRatio="760" xr2:uid="{AF167901-2311-4A73-A617-A0767B93FAD5}"/>
  </bookViews>
  <sheets>
    <sheet name="ReadMe" sheetId="26" r:id="rId1"/>
    <sheet name="Nat History Flowchart" sheetId="16" state="hidden" r:id="rId2"/>
    <sheet name="Parameters" sheetId="23" r:id="rId3"/>
    <sheet name="NatHistoryParameters" sheetId="24" state="hidden" r:id="rId4"/>
    <sheet name="PopulationSizes" sheetId="17" r:id="rId5"/>
    <sheet name="SexualBehaviour" sheetId="18" r:id="rId6"/>
    <sheet name="Screen+Treat" sheetId="27" r:id="rId7"/>
    <sheet name="ContactTracing" sheetId="5" r:id="rId8"/>
    <sheet name="RReadData" sheetId="25" r:id="rId9"/>
    <sheet name="PrevalenceData" sheetId="21" r:id="rId10"/>
  </sheets>
  <definedNames>
    <definedName name="RPR_TPHA">PrevalenceData!$B$54</definedName>
    <definedName name="RPRnegTPHApos">PrevalenceData!$B$54</definedName>
    <definedName name="RPRpos">PrevalenceData!$B$57</definedName>
    <definedName name="RPRposTPHApos">PrevalenceData!$B$55</definedName>
    <definedName name="TPHApos">PrevalenceData!$B$56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D43" i="27" l="1"/>
  <c r="CC43" i="27"/>
  <c r="CB43" i="27"/>
  <c r="CA43" i="27"/>
  <c r="BZ43" i="27"/>
  <c r="BY43" i="27"/>
  <c r="BX43" i="27"/>
  <c r="BW43" i="27"/>
  <c r="BV43" i="27"/>
  <c r="BU43" i="27"/>
  <c r="BT43" i="27"/>
  <c r="BS43" i="27"/>
  <c r="BR43" i="27"/>
  <c r="BQ43" i="27"/>
  <c r="BP43" i="27"/>
  <c r="BO43" i="27"/>
  <c r="BN43" i="27"/>
  <c r="BM43" i="27"/>
  <c r="BL43" i="27"/>
  <c r="BK43" i="27"/>
  <c r="BJ43" i="27"/>
  <c r="BI43" i="27"/>
  <c r="BH43" i="27"/>
  <c r="BG43" i="27"/>
  <c r="BF43" i="27"/>
  <c r="BE43" i="27"/>
  <c r="BD43" i="27"/>
  <c r="BC43" i="27"/>
  <c r="BB43" i="27"/>
  <c r="BA43" i="27"/>
  <c r="CD42" i="27"/>
  <c r="CC42" i="27"/>
  <c r="CB42" i="27"/>
  <c r="CA42" i="27"/>
  <c r="BZ42" i="27"/>
  <c r="BY42" i="27"/>
  <c r="BX42" i="27"/>
  <c r="BW42" i="27"/>
  <c r="BV42" i="27"/>
  <c r="BU42" i="27"/>
  <c r="BT42" i="27"/>
  <c r="BS42" i="27"/>
  <c r="BR42" i="27"/>
  <c r="BQ42" i="27"/>
  <c r="BP42" i="27"/>
  <c r="BO42" i="27"/>
  <c r="BN42" i="27"/>
  <c r="BM42" i="27"/>
  <c r="BL42" i="27"/>
  <c r="BK42" i="27"/>
  <c r="BJ42" i="27"/>
  <c r="BI42" i="27"/>
  <c r="BH42" i="27"/>
  <c r="BG42" i="27"/>
  <c r="BF42" i="27"/>
  <c r="BE42" i="27"/>
  <c r="BD42" i="27"/>
  <c r="BC42" i="27"/>
  <c r="BB42" i="27"/>
  <c r="BA42" i="27"/>
  <c r="CD41" i="27"/>
  <c r="CC41" i="27"/>
  <c r="CB41" i="27"/>
  <c r="CA41" i="27"/>
  <c r="BZ41" i="27"/>
  <c r="BY41" i="27"/>
  <c r="BX41" i="27"/>
  <c r="BW41" i="27"/>
  <c r="BV41" i="27"/>
  <c r="BU41" i="27"/>
  <c r="BT41" i="27"/>
  <c r="BS41" i="27"/>
  <c r="BR41" i="27"/>
  <c r="BQ41" i="27"/>
  <c r="BP41" i="27"/>
  <c r="BO41" i="27"/>
  <c r="BN41" i="27"/>
  <c r="BM41" i="27"/>
  <c r="BL41" i="27"/>
  <c r="BK41" i="27"/>
  <c r="BJ41" i="27"/>
  <c r="BI41" i="27"/>
  <c r="BH41" i="27"/>
  <c r="BG41" i="27"/>
  <c r="BF41" i="27"/>
  <c r="BE41" i="27"/>
  <c r="BD41" i="27"/>
  <c r="BC41" i="27"/>
  <c r="BB41" i="27"/>
  <c r="BA41" i="27"/>
  <c r="CD40" i="27"/>
  <c r="CC40" i="27"/>
  <c r="CB40" i="27"/>
  <c r="CA40" i="27"/>
  <c r="BZ40" i="27"/>
  <c r="BY40" i="27"/>
  <c r="BX40" i="27"/>
  <c r="BW40" i="27"/>
  <c r="BV40" i="27"/>
  <c r="BU40" i="27"/>
  <c r="BT40" i="27"/>
  <c r="BS40" i="27"/>
  <c r="BR40" i="27"/>
  <c r="BQ40" i="27"/>
  <c r="BP40" i="27"/>
  <c r="BO40" i="27"/>
  <c r="BN40" i="27"/>
  <c r="BM40" i="27"/>
  <c r="BL40" i="27"/>
  <c r="BK40" i="27"/>
  <c r="BJ40" i="27"/>
  <c r="BI40" i="27"/>
  <c r="BH40" i="27"/>
  <c r="BG40" i="27"/>
  <c r="BF40" i="27"/>
  <c r="BE40" i="27"/>
  <c r="BD40" i="27"/>
  <c r="BC40" i="27"/>
  <c r="BB40" i="27"/>
  <c r="BA40" i="27"/>
  <c r="CD37" i="27"/>
  <c r="CC37" i="27"/>
  <c r="CB37" i="27"/>
  <c r="CA37" i="27"/>
  <c r="BZ37" i="27"/>
  <c r="BY37" i="27"/>
  <c r="BX37" i="27"/>
  <c r="BW37" i="27"/>
  <c r="BV37" i="27"/>
  <c r="BU37" i="27"/>
  <c r="BT37" i="27"/>
  <c r="BS37" i="27"/>
  <c r="BR37" i="27"/>
  <c r="BQ37" i="27"/>
  <c r="BP37" i="27"/>
  <c r="BO37" i="27"/>
  <c r="BN37" i="27"/>
  <c r="BM37" i="27"/>
  <c r="BL37" i="27"/>
  <c r="BK37" i="27"/>
  <c r="BJ37" i="27"/>
  <c r="BI37" i="27"/>
  <c r="BH37" i="27"/>
  <c r="BG37" i="27"/>
  <c r="BF37" i="27"/>
  <c r="BE37" i="27"/>
  <c r="BD37" i="27"/>
  <c r="BC37" i="27"/>
  <c r="BB37" i="27"/>
  <c r="BA37" i="27"/>
  <c r="CD36" i="27"/>
  <c r="CC36" i="27"/>
  <c r="CB36" i="27"/>
  <c r="CA36" i="27"/>
  <c r="BZ36" i="27"/>
  <c r="BY36" i="27"/>
  <c r="BX36" i="27"/>
  <c r="BW36" i="27"/>
  <c r="BV36" i="27"/>
  <c r="BU36" i="27"/>
  <c r="BT36" i="27"/>
  <c r="BS36" i="27"/>
  <c r="BR36" i="27"/>
  <c r="BQ36" i="27"/>
  <c r="BP36" i="27"/>
  <c r="BO36" i="27"/>
  <c r="BN36" i="27"/>
  <c r="BM36" i="27"/>
  <c r="BL36" i="27"/>
  <c r="BK36" i="27"/>
  <c r="BJ36" i="27"/>
  <c r="BI36" i="27"/>
  <c r="BH36" i="27"/>
  <c r="BG36" i="27"/>
  <c r="BF36" i="27"/>
  <c r="BE36" i="27"/>
  <c r="BD36" i="27"/>
  <c r="BC36" i="27"/>
  <c r="BB36" i="27"/>
  <c r="BA36" i="27"/>
  <c r="CD35" i="27"/>
  <c r="CC35" i="27"/>
  <c r="CB35" i="27"/>
  <c r="CA35" i="27"/>
  <c r="BZ35" i="27"/>
  <c r="BY35" i="27"/>
  <c r="BX35" i="27"/>
  <c r="BW35" i="27"/>
  <c r="BV35" i="27"/>
  <c r="BU35" i="27"/>
  <c r="BT35" i="27"/>
  <c r="BS35" i="27"/>
  <c r="BR35" i="27"/>
  <c r="BQ35" i="27"/>
  <c r="BP35" i="27"/>
  <c r="BO35" i="27"/>
  <c r="BN35" i="27"/>
  <c r="BM35" i="27"/>
  <c r="BL35" i="27"/>
  <c r="BK35" i="27"/>
  <c r="BJ35" i="27"/>
  <c r="BI35" i="27"/>
  <c r="BH35" i="27"/>
  <c r="BG35" i="27"/>
  <c r="BF35" i="27"/>
  <c r="BE35" i="27"/>
  <c r="BD35" i="27"/>
  <c r="BC35" i="27"/>
  <c r="BB35" i="27"/>
  <c r="BA35" i="27"/>
  <c r="CD6" i="27" l="1"/>
  <c r="CC6" i="27"/>
  <c r="CB6" i="27"/>
  <c r="CA6" i="27"/>
  <c r="BZ6" i="27"/>
  <c r="BY6" i="27"/>
  <c r="BX6" i="27"/>
  <c r="BW6" i="27"/>
  <c r="BV6" i="27"/>
  <c r="BU6" i="27"/>
  <c r="BT6" i="27"/>
  <c r="BS6" i="27"/>
  <c r="BR6" i="27"/>
  <c r="BQ6" i="27"/>
  <c r="BP6" i="27"/>
  <c r="BO6" i="27"/>
  <c r="BN6" i="27"/>
  <c r="BM6" i="27"/>
  <c r="BL6" i="27"/>
  <c r="BK6" i="27"/>
  <c r="BJ6" i="27"/>
  <c r="BI6" i="27"/>
  <c r="BH6" i="27"/>
  <c r="BG6" i="27"/>
  <c r="BF6" i="27"/>
  <c r="BE6" i="27"/>
  <c r="BD6" i="27"/>
  <c r="BC6" i="27"/>
  <c r="BB6" i="27"/>
  <c r="BA6" i="27"/>
  <c r="AZ6" i="27"/>
  <c r="AY6" i="27"/>
  <c r="AX6" i="27"/>
  <c r="AW6" i="27"/>
  <c r="AC48" i="27" l="1"/>
  <c r="B13" i="17"/>
  <c r="AG12" i="27" l="1"/>
  <c r="AF12" i="27"/>
  <c r="AV6" i="27"/>
  <c r="AU6" i="27"/>
  <c r="AT6" i="27"/>
  <c r="AS6" i="27"/>
  <c r="AR6" i="27"/>
  <c r="AQ6" i="27"/>
  <c r="AP6" i="27"/>
  <c r="AO6" i="27"/>
  <c r="AM6" i="27"/>
  <c r="AL6" i="27"/>
  <c r="AK6" i="27"/>
  <c r="AJ6" i="27"/>
  <c r="AI6" i="27"/>
  <c r="AH6" i="27"/>
  <c r="AG6" i="27"/>
  <c r="AF6" i="27"/>
  <c r="AN6" i="27"/>
  <c r="B48" i="27" l="1"/>
  <c r="AX189" i="25" l="1"/>
  <c r="AW189" i="25"/>
  <c r="AV189" i="25"/>
  <c r="AU189" i="25"/>
  <c r="AT189" i="25"/>
  <c r="AS189" i="25"/>
  <c r="AR189" i="25"/>
  <c r="AQ189" i="25"/>
  <c r="AP189" i="25"/>
  <c r="AO189" i="25"/>
  <c r="AN189" i="25"/>
  <c r="AM189" i="25"/>
  <c r="AL189" i="25"/>
  <c r="AK189" i="25"/>
  <c r="AJ189" i="25"/>
  <c r="AI189" i="25"/>
  <c r="AH189" i="25"/>
  <c r="AG189" i="25"/>
  <c r="AF189" i="25"/>
  <c r="AE189" i="25"/>
  <c r="AD189" i="25"/>
  <c r="AC189" i="25"/>
  <c r="AB189" i="25"/>
  <c r="AA189" i="25"/>
  <c r="Z189" i="25"/>
  <c r="Y189" i="25"/>
  <c r="X189" i="25"/>
  <c r="W189" i="25"/>
  <c r="V189" i="25"/>
  <c r="U189" i="25"/>
  <c r="T189" i="25"/>
  <c r="S189" i="25"/>
  <c r="R189" i="25"/>
  <c r="Q189" i="25"/>
  <c r="P189" i="25"/>
  <c r="O189" i="25"/>
  <c r="N189" i="25"/>
  <c r="M189" i="25"/>
  <c r="L189" i="25"/>
  <c r="K189" i="25"/>
  <c r="J189" i="25"/>
  <c r="I189" i="25"/>
  <c r="H189" i="25"/>
  <c r="G189" i="25"/>
  <c r="F189" i="25"/>
  <c r="E189" i="25"/>
  <c r="D189" i="25"/>
  <c r="C189" i="25"/>
  <c r="B189" i="25"/>
  <c r="AX188" i="25"/>
  <c r="AW188" i="25"/>
  <c r="AV188" i="25"/>
  <c r="AU188" i="25"/>
  <c r="AT188" i="25"/>
  <c r="AS188" i="25"/>
  <c r="AR188" i="25"/>
  <c r="AQ188" i="25"/>
  <c r="AP188" i="25"/>
  <c r="AO188" i="25"/>
  <c r="AN188" i="25"/>
  <c r="AM188" i="25"/>
  <c r="AL188" i="25"/>
  <c r="AK188" i="25"/>
  <c r="AJ188" i="25"/>
  <c r="AI188" i="25"/>
  <c r="AH188" i="25"/>
  <c r="AG188" i="25"/>
  <c r="AF188" i="25"/>
  <c r="AE188" i="25"/>
  <c r="AD188" i="25"/>
  <c r="AC188" i="25"/>
  <c r="AB188" i="25"/>
  <c r="AA188" i="25"/>
  <c r="Z188" i="25"/>
  <c r="Y188" i="25"/>
  <c r="X188" i="25"/>
  <c r="W188" i="25"/>
  <c r="V188" i="25"/>
  <c r="U188" i="25"/>
  <c r="T188" i="25"/>
  <c r="S188" i="25"/>
  <c r="R188" i="25"/>
  <c r="Q188" i="25"/>
  <c r="P188" i="25"/>
  <c r="O188" i="25"/>
  <c r="N188" i="25"/>
  <c r="M188" i="25"/>
  <c r="L188" i="25"/>
  <c r="K188" i="25"/>
  <c r="J188" i="25"/>
  <c r="I188" i="25"/>
  <c r="H188" i="25"/>
  <c r="G188" i="25"/>
  <c r="F188" i="25"/>
  <c r="E188" i="25"/>
  <c r="D188" i="25"/>
  <c r="C188" i="25"/>
  <c r="B188" i="25"/>
  <c r="AX187" i="25"/>
  <c r="AW187" i="25"/>
  <c r="AV187" i="25"/>
  <c r="AU187" i="25"/>
  <c r="AT187" i="25"/>
  <c r="AS187" i="25"/>
  <c r="AR187" i="25"/>
  <c r="AQ187" i="25"/>
  <c r="AP187" i="25"/>
  <c r="AO187" i="25"/>
  <c r="AN187" i="25"/>
  <c r="AM187" i="25"/>
  <c r="AL187" i="25"/>
  <c r="AK187" i="25"/>
  <c r="AJ187" i="25"/>
  <c r="AI187" i="25"/>
  <c r="AH187" i="25"/>
  <c r="AG187" i="25"/>
  <c r="AF187" i="25"/>
  <c r="AE187" i="25"/>
  <c r="AD187" i="25"/>
  <c r="AC187" i="25"/>
  <c r="AB187" i="25"/>
  <c r="AA187" i="25"/>
  <c r="Z187" i="25"/>
  <c r="Y187" i="25"/>
  <c r="X187" i="25"/>
  <c r="W187" i="25"/>
  <c r="V187" i="25"/>
  <c r="U187" i="25"/>
  <c r="T187" i="25"/>
  <c r="S187" i="25"/>
  <c r="R187" i="25"/>
  <c r="Q187" i="25"/>
  <c r="P187" i="25"/>
  <c r="O187" i="25"/>
  <c r="N187" i="25"/>
  <c r="M187" i="25"/>
  <c r="L187" i="25"/>
  <c r="K187" i="25"/>
  <c r="J187" i="25"/>
  <c r="I187" i="25"/>
  <c r="H187" i="25"/>
  <c r="G187" i="25"/>
  <c r="F187" i="25"/>
  <c r="E187" i="25"/>
  <c r="D187" i="25"/>
  <c r="C187" i="25"/>
  <c r="B187" i="25"/>
  <c r="AX186" i="25"/>
  <c r="AW186" i="25"/>
  <c r="AV186" i="25"/>
  <c r="AU186" i="25"/>
  <c r="AT186" i="25"/>
  <c r="AS186" i="25"/>
  <c r="AR186" i="25"/>
  <c r="AQ186" i="25"/>
  <c r="AP186" i="25"/>
  <c r="AO186" i="25"/>
  <c r="AN186" i="25"/>
  <c r="AM186" i="25"/>
  <c r="AL186" i="25"/>
  <c r="AK186" i="25"/>
  <c r="AJ186" i="25"/>
  <c r="AI186" i="25"/>
  <c r="AH186" i="25"/>
  <c r="AG186" i="25"/>
  <c r="AF186" i="25"/>
  <c r="AE186" i="25"/>
  <c r="AD186" i="25"/>
  <c r="AC186" i="25"/>
  <c r="AB186" i="25"/>
  <c r="AA186" i="25"/>
  <c r="Z186" i="25"/>
  <c r="Y186" i="25"/>
  <c r="X186" i="25"/>
  <c r="W186" i="25"/>
  <c r="V186" i="25"/>
  <c r="U186" i="25"/>
  <c r="T186" i="25"/>
  <c r="S186" i="25"/>
  <c r="R186" i="25"/>
  <c r="Q186" i="25"/>
  <c r="P186" i="25"/>
  <c r="O186" i="25"/>
  <c r="N186" i="25"/>
  <c r="M186" i="25"/>
  <c r="L186" i="25"/>
  <c r="K186" i="25"/>
  <c r="J186" i="25"/>
  <c r="I186" i="25"/>
  <c r="H186" i="25"/>
  <c r="G186" i="25"/>
  <c r="F186" i="25"/>
  <c r="E186" i="25"/>
  <c r="D186" i="25"/>
  <c r="C186" i="25"/>
  <c r="B186" i="25"/>
  <c r="AX183" i="25"/>
  <c r="AW183" i="25"/>
  <c r="AV183" i="25"/>
  <c r="AU183" i="25"/>
  <c r="AT183" i="25"/>
  <c r="AS183" i="25"/>
  <c r="AR183" i="25"/>
  <c r="AQ183" i="25"/>
  <c r="AP183" i="25"/>
  <c r="AO183" i="25"/>
  <c r="AN183" i="25"/>
  <c r="AM183" i="25"/>
  <c r="AL183" i="25"/>
  <c r="AK183" i="25"/>
  <c r="AJ183" i="25"/>
  <c r="AI183" i="25"/>
  <c r="AH183" i="25"/>
  <c r="AG183" i="25"/>
  <c r="AF183" i="25"/>
  <c r="AE183" i="25"/>
  <c r="AD183" i="25"/>
  <c r="AC183" i="25"/>
  <c r="AB183" i="25"/>
  <c r="AA183" i="25"/>
  <c r="Z183" i="25"/>
  <c r="Y183" i="25"/>
  <c r="X183" i="25"/>
  <c r="W183" i="25"/>
  <c r="V183" i="25"/>
  <c r="U183" i="25"/>
  <c r="T183" i="25"/>
  <c r="S183" i="25"/>
  <c r="R183" i="25"/>
  <c r="Q183" i="25"/>
  <c r="P183" i="25"/>
  <c r="O183" i="25"/>
  <c r="N183" i="25"/>
  <c r="M183" i="25"/>
  <c r="L183" i="25"/>
  <c r="K183" i="25"/>
  <c r="J183" i="25"/>
  <c r="I183" i="25"/>
  <c r="H183" i="25"/>
  <c r="G183" i="25"/>
  <c r="F183" i="25"/>
  <c r="E183" i="25"/>
  <c r="D183" i="25"/>
  <c r="C183" i="25"/>
  <c r="B183" i="25"/>
  <c r="AX182" i="25"/>
  <c r="AW182" i="25"/>
  <c r="AV182" i="25"/>
  <c r="AU182" i="25"/>
  <c r="AT182" i="25"/>
  <c r="AS182" i="25"/>
  <c r="AR182" i="25"/>
  <c r="AQ182" i="25"/>
  <c r="AP182" i="25"/>
  <c r="AO182" i="25"/>
  <c r="AN182" i="25"/>
  <c r="AM182" i="25"/>
  <c r="AL182" i="25"/>
  <c r="AK182" i="25"/>
  <c r="AJ182" i="25"/>
  <c r="AI182" i="25"/>
  <c r="AH182" i="25"/>
  <c r="AG182" i="25"/>
  <c r="AF182" i="25"/>
  <c r="AE182" i="25"/>
  <c r="AD182" i="25"/>
  <c r="AC182" i="25"/>
  <c r="AB182" i="25"/>
  <c r="AA182" i="25"/>
  <c r="Z182" i="25"/>
  <c r="Y182" i="25"/>
  <c r="X182" i="25"/>
  <c r="W182" i="25"/>
  <c r="V182" i="25"/>
  <c r="U182" i="25"/>
  <c r="T182" i="25"/>
  <c r="S182" i="25"/>
  <c r="R182" i="25"/>
  <c r="Q182" i="25"/>
  <c r="P182" i="25"/>
  <c r="O182" i="25"/>
  <c r="N182" i="25"/>
  <c r="M182" i="25"/>
  <c r="L182" i="25"/>
  <c r="K182" i="25"/>
  <c r="J182" i="25"/>
  <c r="I182" i="25"/>
  <c r="H182" i="25"/>
  <c r="G182" i="25"/>
  <c r="F182" i="25"/>
  <c r="E182" i="25"/>
  <c r="D182" i="25"/>
  <c r="C182" i="25"/>
  <c r="B182" i="25"/>
  <c r="AX181" i="25"/>
  <c r="AW181" i="25"/>
  <c r="AV181" i="25"/>
  <c r="AU181" i="25"/>
  <c r="AT181" i="25"/>
  <c r="AS181" i="25"/>
  <c r="AR181" i="25"/>
  <c r="AQ181" i="25"/>
  <c r="AP181" i="25"/>
  <c r="AO181" i="25"/>
  <c r="AN181" i="25"/>
  <c r="AM181" i="25"/>
  <c r="AL181" i="25"/>
  <c r="AK181" i="25"/>
  <c r="AJ181" i="25"/>
  <c r="AI181" i="25"/>
  <c r="AH181" i="25"/>
  <c r="AG181" i="25"/>
  <c r="AF181" i="25"/>
  <c r="AE181" i="25"/>
  <c r="AD181" i="25"/>
  <c r="AC181" i="25"/>
  <c r="AB181" i="25"/>
  <c r="AA181" i="25"/>
  <c r="Z181" i="25"/>
  <c r="Y181" i="25"/>
  <c r="X181" i="25"/>
  <c r="W181" i="25"/>
  <c r="V181" i="25"/>
  <c r="U181" i="25"/>
  <c r="T181" i="25"/>
  <c r="S181" i="25"/>
  <c r="R181" i="25"/>
  <c r="Q181" i="25"/>
  <c r="P181" i="25"/>
  <c r="O181" i="25"/>
  <c r="N181" i="25"/>
  <c r="M181" i="25"/>
  <c r="L181" i="25"/>
  <c r="K181" i="25"/>
  <c r="J181" i="25"/>
  <c r="I181" i="25"/>
  <c r="H181" i="25"/>
  <c r="G181" i="25"/>
  <c r="F181" i="25"/>
  <c r="E181" i="25"/>
  <c r="D181" i="25"/>
  <c r="C181" i="25"/>
  <c r="B181" i="25"/>
  <c r="AY176" i="25"/>
  <c r="AX176" i="25"/>
  <c r="AW176" i="25"/>
  <c r="AV176" i="25"/>
  <c r="AU176" i="25"/>
  <c r="AT176" i="25"/>
  <c r="AS176" i="25"/>
  <c r="AR176" i="25"/>
  <c r="AQ176" i="25"/>
  <c r="AP176" i="25"/>
  <c r="AO176" i="25"/>
  <c r="AN176" i="25"/>
  <c r="AM176" i="25"/>
  <c r="AL176" i="25"/>
  <c r="AK176" i="25"/>
  <c r="AJ176" i="25"/>
  <c r="AI176" i="25"/>
  <c r="AH176" i="25"/>
  <c r="AG176" i="25"/>
  <c r="AF176" i="25"/>
  <c r="AE176" i="25"/>
  <c r="AD176" i="25"/>
  <c r="AC176" i="25"/>
  <c r="AB176" i="25"/>
  <c r="AA176" i="25"/>
  <c r="Z176" i="25"/>
  <c r="Y176" i="25"/>
  <c r="X176" i="25"/>
  <c r="W176" i="25"/>
  <c r="V176" i="25"/>
  <c r="U176" i="25"/>
  <c r="T176" i="25"/>
  <c r="S176" i="25"/>
  <c r="R176" i="25"/>
  <c r="Q176" i="25"/>
  <c r="P176" i="25"/>
  <c r="O176" i="25"/>
  <c r="N176" i="25"/>
  <c r="M176" i="25"/>
  <c r="L176" i="25"/>
  <c r="K176" i="25"/>
  <c r="J176" i="25"/>
  <c r="I176" i="25"/>
  <c r="H176" i="25"/>
  <c r="G176" i="25"/>
  <c r="F176" i="25"/>
  <c r="E176" i="25"/>
  <c r="D176" i="25"/>
  <c r="C176" i="25"/>
  <c r="B176" i="25"/>
  <c r="AY175" i="25"/>
  <c r="AX175" i="25"/>
  <c r="AW175" i="25"/>
  <c r="AV175" i="25"/>
  <c r="AU175" i="25"/>
  <c r="AT175" i="25"/>
  <c r="AS175" i="25"/>
  <c r="AR175" i="25"/>
  <c r="AQ175" i="25"/>
  <c r="AP175" i="25"/>
  <c r="AO175" i="25"/>
  <c r="AN175" i="25"/>
  <c r="AM175" i="25"/>
  <c r="AL175" i="25"/>
  <c r="AK175" i="25"/>
  <c r="AJ175" i="25"/>
  <c r="AI175" i="25"/>
  <c r="AH175" i="25"/>
  <c r="AG175" i="25"/>
  <c r="AF175" i="25"/>
  <c r="AE175" i="25"/>
  <c r="AD175" i="25"/>
  <c r="AC175" i="25"/>
  <c r="AB175" i="25"/>
  <c r="AA175" i="25"/>
  <c r="Z175" i="25"/>
  <c r="Y175" i="25"/>
  <c r="X175" i="25"/>
  <c r="W175" i="25"/>
  <c r="V175" i="25"/>
  <c r="U175" i="25"/>
  <c r="T175" i="25"/>
  <c r="S175" i="25"/>
  <c r="R175" i="25"/>
  <c r="Q175" i="25"/>
  <c r="P175" i="25"/>
  <c r="O175" i="25"/>
  <c r="N175" i="25"/>
  <c r="M175" i="25"/>
  <c r="L175" i="25"/>
  <c r="K175" i="25"/>
  <c r="J175" i="25"/>
  <c r="I175" i="25"/>
  <c r="H175" i="25"/>
  <c r="G175" i="25"/>
  <c r="F175" i="25"/>
  <c r="E175" i="25"/>
  <c r="D175" i="25"/>
  <c r="C175" i="25"/>
  <c r="B175" i="25"/>
  <c r="AY174" i="25"/>
  <c r="AX174" i="25"/>
  <c r="AW174" i="25"/>
  <c r="AV174" i="25"/>
  <c r="AU174" i="25"/>
  <c r="AT174" i="25"/>
  <c r="AS174" i="25"/>
  <c r="AR174" i="25"/>
  <c r="AQ174" i="25"/>
  <c r="AP174" i="25"/>
  <c r="AO174" i="25"/>
  <c r="AN174" i="25"/>
  <c r="AM174" i="25"/>
  <c r="AL174" i="25"/>
  <c r="AK174" i="25"/>
  <c r="AJ174" i="25"/>
  <c r="AI174" i="25"/>
  <c r="AH174" i="25"/>
  <c r="AG174" i="25"/>
  <c r="AF174" i="25"/>
  <c r="AE174" i="25"/>
  <c r="AD174" i="25"/>
  <c r="AC174" i="25"/>
  <c r="AB174" i="25"/>
  <c r="AA174" i="25"/>
  <c r="Z174" i="25"/>
  <c r="Y174" i="25"/>
  <c r="X174" i="25"/>
  <c r="W174" i="25"/>
  <c r="V174" i="25"/>
  <c r="U174" i="25"/>
  <c r="T174" i="25"/>
  <c r="S174" i="25"/>
  <c r="R174" i="25"/>
  <c r="Q174" i="25"/>
  <c r="P174" i="25"/>
  <c r="O174" i="25"/>
  <c r="N174" i="25"/>
  <c r="M174" i="25"/>
  <c r="L174" i="25"/>
  <c r="K174" i="25"/>
  <c r="J174" i="25"/>
  <c r="I174" i="25"/>
  <c r="H174" i="25"/>
  <c r="G174" i="25"/>
  <c r="F174" i="25"/>
  <c r="E174" i="25"/>
  <c r="D174" i="25"/>
  <c r="C174" i="25"/>
  <c r="B174" i="25"/>
  <c r="AY173" i="25"/>
  <c r="AX173" i="25"/>
  <c r="AW173" i="25"/>
  <c r="AV173" i="25"/>
  <c r="AU173" i="25"/>
  <c r="AT173" i="25"/>
  <c r="AS173" i="25"/>
  <c r="AR173" i="25"/>
  <c r="AQ173" i="25"/>
  <c r="AP173" i="25"/>
  <c r="AO173" i="25"/>
  <c r="AN173" i="25"/>
  <c r="AM173" i="25"/>
  <c r="AL173" i="25"/>
  <c r="AK173" i="25"/>
  <c r="AJ173" i="25"/>
  <c r="AI173" i="25"/>
  <c r="AH173" i="25"/>
  <c r="AG173" i="25"/>
  <c r="AF173" i="25"/>
  <c r="AE173" i="25"/>
  <c r="AD173" i="25"/>
  <c r="AC173" i="25"/>
  <c r="AB173" i="25"/>
  <c r="AA173" i="25"/>
  <c r="Z173" i="25"/>
  <c r="Y173" i="25"/>
  <c r="X173" i="25"/>
  <c r="W173" i="25"/>
  <c r="V173" i="25"/>
  <c r="U173" i="25"/>
  <c r="T173" i="25"/>
  <c r="S173" i="25"/>
  <c r="R173" i="25"/>
  <c r="Q173" i="25"/>
  <c r="P173" i="25"/>
  <c r="O173" i="25"/>
  <c r="N173" i="25"/>
  <c r="M173" i="25"/>
  <c r="L173" i="25"/>
  <c r="K173" i="25"/>
  <c r="J173" i="25"/>
  <c r="I173" i="25"/>
  <c r="H173" i="25"/>
  <c r="G173" i="25"/>
  <c r="F173" i="25"/>
  <c r="E173" i="25"/>
  <c r="D173" i="25"/>
  <c r="C173" i="25"/>
  <c r="B173" i="25"/>
  <c r="AY170" i="25"/>
  <c r="AX170" i="25"/>
  <c r="AW170" i="25"/>
  <c r="AV170" i="25"/>
  <c r="AU170" i="25"/>
  <c r="AT170" i="25"/>
  <c r="AS170" i="25"/>
  <c r="AR170" i="25"/>
  <c r="AQ170" i="25"/>
  <c r="AP170" i="25"/>
  <c r="AO170" i="25"/>
  <c r="AN170" i="25"/>
  <c r="AM170" i="25"/>
  <c r="AL170" i="25"/>
  <c r="AK170" i="25"/>
  <c r="AJ170" i="25"/>
  <c r="AI170" i="25"/>
  <c r="AH170" i="25"/>
  <c r="AG170" i="25"/>
  <c r="AF170" i="25"/>
  <c r="AE170" i="25"/>
  <c r="AD170" i="25"/>
  <c r="AC170" i="25"/>
  <c r="AB170" i="25"/>
  <c r="AA170" i="25"/>
  <c r="Z170" i="25"/>
  <c r="Y170" i="25"/>
  <c r="X170" i="25"/>
  <c r="W170" i="25"/>
  <c r="V170" i="25"/>
  <c r="U170" i="25"/>
  <c r="T170" i="25"/>
  <c r="S170" i="25"/>
  <c r="R170" i="25"/>
  <c r="Q170" i="25"/>
  <c r="P170" i="25"/>
  <c r="O170" i="25"/>
  <c r="N170" i="25"/>
  <c r="M170" i="25"/>
  <c r="L170" i="25"/>
  <c r="K170" i="25"/>
  <c r="J170" i="25"/>
  <c r="I170" i="25"/>
  <c r="H170" i="25"/>
  <c r="G170" i="25"/>
  <c r="F170" i="25"/>
  <c r="E170" i="25"/>
  <c r="D170" i="25"/>
  <c r="C170" i="25"/>
  <c r="B170" i="25"/>
  <c r="AY169" i="25"/>
  <c r="AX169" i="25"/>
  <c r="AW169" i="25"/>
  <c r="AV169" i="25"/>
  <c r="AU169" i="25"/>
  <c r="AT169" i="25"/>
  <c r="AS169" i="25"/>
  <c r="AR169" i="25"/>
  <c r="AQ169" i="25"/>
  <c r="AP169" i="25"/>
  <c r="AO169" i="25"/>
  <c r="AN169" i="25"/>
  <c r="AM169" i="25"/>
  <c r="AL169" i="25"/>
  <c r="AK169" i="25"/>
  <c r="AJ169" i="25"/>
  <c r="AI169" i="25"/>
  <c r="AH169" i="25"/>
  <c r="AG169" i="25"/>
  <c r="AF169" i="25"/>
  <c r="AE169" i="25"/>
  <c r="AD169" i="25"/>
  <c r="AC169" i="25"/>
  <c r="AB169" i="25"/>
  <c r="AA169" i="25"/>
  <c r="Z169" i="25"/>
  <c r="Y169" i="25"/>
  <c r="X169" i="25"/>
  <c r="W169" i="25"/>
  <c r="V169" i="25"/>
  <c r="U169" i="25"/>
  <c r="T169" i="25"/>
  <c r="S169" i="25"/>
  <c r="R169" i="25"/>
  <c r="Q169" i="25"/>
  <c r="P169" i="25"/>
  <c r="O169" i="25"/>
  <c r="N169" i="25"/>
  <c r="M169" i="25"/>
  <c r="L169" i="25"/>
  <c r="K169" i="25"/>
  <c r="J169" i="25"/>
  <c r="I169" i="25"/>
  <c r="H169" i="25"/>
  <c r="G169" i="25"/>
  <c r="F169" i="25"/>
  <c r="E169" i="25"/>
  <c r="D169" i="25"/>
  <c r="C169" i="25"/>
  <c r="B169" i="25"/>
  <c r="AZ168" i="25"/>
  <c r="AY168" i="25"/>
  <c r="AX168" i="25"/>
  <c r="AW168" i="25"/>
  <c r="AV168" i="25"/>
  <c r="AU168" i="25"/>
  <c r="AT168" i="25"/>
  <c r="AS168" i="25"/>
  <c r="AR168" i="25"/>
  <c r="AQ168" i="25"/>
  <c r="AP168" i="25"/>
  <c r="AO168" i="25"/>
  <c r="AN168" i="25"/>
  <c r="AM168" i="25"/>
  <c r="AL168" i="25"/>
  <c r="AK168" i="25"/>
  <c r="AJ168" i="25"/>
  <c r="AI168" i="25"/>
  <c r="AH168" i="25"/>
  <c r="AG168" i="25"/>
  <c r="AF168" i="25"/>
  <c r="AE168" i="25"/>
  <c r="AD168" i="25"/>
  <c r="AC168" i="25"/>
  <c r="AB168" i="25"/>
  <c r="AA168" i="25"/>
  <c r="Z168" i="25"/>
  <c r="Y168" i="25"/>
  <c r="X168" i="25"/>
  <c r="W168" i="25"/>
  <c r="V168" i="25"/>
  <c r="U168" i="25"/>
  <c r="T168" i="25"/>
  <c r="S168" i="25"/>
  <c r="R168" i="25"/>
  <c r="Q168" i="25"/>
  <c r="P168" i="25"/>
  <c r="O168" i="25"/>
  <c r="N168" i="25"/>
  <c r="M168" i="25"/>
  <c r="L168" i="25"/>
  <c r="K168" i="25"/>
  <c r="J168" i="25"/>
  <c r="I168" i="25"/>
  <c r="H168" i="25"/>
  <c r="G168" i="25"/>
  <c r="F168" i="25"/>
  <c r="E168" i="25"/>
  <c r="D168" i="25"/>
  <c r="C168" i="25"/>
  <c r="B168" i="25"/>
  <c r="CD163" i="25"/>
  <c r="CC163" i="25"/>
  <c r="CB163" i="25"/>
  <c r="CA163" i="25"/>
  <c r="BZ163" i="25"/>
  <c r="BY163" i="25"/>
  <c r="BX163" i="25"/>
  <c r="BW163" i="25"/>
  <c r="BV163" i="25"/>
  <c r="BU163" i="25"/>
  <c r="BT163" i="25"/>
  <c r="BS163" i="25"/>
  <c r="BR163" i="25"/>
  <c r="BQ163" i="25"/>
  <c r="BP163" i="25"/>
  <c r="BO163" i="25"/>
  <c r="BN163" i="25"/>
  <c r="BM163" i="25"/>
  <c r="BL163" i="25"/>
  <c r="BK163" i="25"/>
  <c r="BJ163" i="25"/>
  <c r="BI163" i="25"/>
  <c r="BH163" i="25"/>
  <c r="BG163" i="25"/>
  <c r="BF163" i="25"/>
  <c r="BE163" i="25"/>
  <c r="BD163" i="25"/>
  <c r="BC163" i="25"/>
  <c r="BB163" i="25"/>
  <c r="BA163" i="25"/>
  <c r="AZ163" i="25"/>
  <c r="AY163" i="25"/>
  <c r="AX163" i="25"/>
  <c r="AW163" i="25"/>
  <c r="AV163" i="25"/>
  <c r="AU163" i="25"/>
  <c r="AT163" i="25"/>
  <c r="AS163" i="25"/>
  <c r="AR163" i="25"/>
  <c r="AQ163" i="25"/>
  <c r="AP163" i="25"/>
  <c r="AO163" i="25"/>
  <c r="AN163" i="25"/>
  <c r="AM163" i="25"/>
  <c r="AL163" i="25"/>
  <c r="AK163" i="25"/>
  <c r="AJ163" i="25"/>
  <c r="AI163" i="25"/>
  <c r="AH163" i="25"/>
  <c r="AG163" i="25"/>
  <c r="AF163" i="25"/>
  <c r="AE163" i="25"/>
  <c r="AD163" i="25"/>
  <c r="AC163" i="25"/>
  <c r="AB163" i="25"/>
  <c r="AA163" i="25"/>
  <c r="Z163" i="25"/>
  <c r="Y163" i="25"/>
  <c r="X163" i="25"/>
  <c r="W163" i="25"/>
  <c r="V163" i="25"/>
  <c r="U163" i="25"/>
  <c r="T163" i="25"/>
  <c r="S163" i="25"/>
  <c r="R163" i="25"/>
  <c r="Q163" i="25"/>
  <c r="P163" i="25"/>
  <c r="O163" i="25"/>
  <c r="N163" i="25"/>
  <c r="M163" i="25"/>
  <c r="L163" i="25"/>
  <c r="K163" i="25"/>
  <c r="J163" i="25"/>
  <c r="I163" i="25"/>
  <c r="H163" i="25"/>
  <c r="G163" i="25"/>
  <c r="F163" i="25"/>
  <c r="E163" i="25"/>
  <c r="D163" i="25"/>
  <c r="C163" i="25"/>
  <c r="B163" i="25"/>
  <c r="CD162" i="25"/>
  <c r="CC162" i="25"/>
  <c r="CB162" i="25"/>
  <c r="CA162" i="25"/>
  <c r="BZ162" i="25"/>
  <c r="BY162" i="25"/>
  <c r="BX162" i="25"/>
  <c r="BW162" i="25"/>
  <c r="BV162" i="25"/>
  <c r="BU162" i="25"/>
  <c r="BT162" i="25"/>
  <c r="BS162" i="25"/>
  <c r="BR162" i="25"/>
  <c r="BQ162" i="25"/>
  <c r="BP162" i="25"/>
  <c r="BO162" i="25"/>
  <c r="BN162" i="25"/>
  <c r="BM162" i="25"/>
  <c r="BL162" i="25"/>
  <c r="BK162" i="25"/>
  <c r="BJ162" i="25"/>
  <c r="BI162" i="25"/>
  <c r="BH162" i="25"/>
  <c r="BG162" i="25"/>
  <c r="BF162" i="25"/>
  <c r="BE162" i="25"/>
  <c r="BD162" i="25"/>
  <c r="BC162" i="25"/>
  <c r="BB162" i="25"/>
  <c r="BA162" i="25"/>
  <c r="AZ162" i="25"/>
  <c r="AY162" i="25"/>
  <c r="AX162" i="25"/>
  <c r="AW162" i="25"/>
  <c r="AV162" i="25"/>
  <c r="AU162" i="25"/>
  <c r="AT162" i="25"/>
  <c r="AS162" i="25"/>
  <c r="AR162" i="25"/>
  <c r="AQ162" i="25"/>
  <c r="AP162" i="25"/>
  <c r="AO162" i="25"/>
  <c r="AN162" i="25"/>
  <c r="AM162" i="25"/>
  <c r="AL162" i="25"/>
  <c r="AK162" i="25"/>
  <c r="AJ162" i="25"/>
  <c r="AI162" i="25"/>
  <c r="AH162" i="25"/>
  <c r="AG162" i="25"/>
  <c r="AF162" i="25"/>
  <c r="AE162" i="25"/>
  <c r="AD162" i="25"/>
  <c r="AC162" i="25"/>
  <c r="AB162" i="25"/>
  <c r="AA162" i="25"/>
  <c r="Z162" i="25"/>
  <c r="Y162" i="25"/>
  <c r="X162" i="25"/>
  <c r="W162" i="25"/>
  <c r="V162" i="25"/>
  <c r="U162" i="25"/>
  <c r="T162" i="25"/>
  <c r="S162" i="25"/>
  <c r="R162" i="25"/>
  <c r="Q162" i="25"/>
  <c r="P162" i="25"/>
  <c r="O162" i="25"/>
  <c r="N162" i="25"/>
  <c r="M162" i="25"/>
  <c r="L162" i="25"/>
  <c r="K162" i="25"/>
  <c r="J162" i="25"/>
  <c r="I162" i="25"/>
  <c r="H162" i="25"/>
  <c r="G162" i="25"/>
  <c r="F162" i="25"/>
  <c r="E162" i="25"/>
  <c r="D162" i="25"/>
  <c r="C162" i="25"/>
  <c r="B162" i="25"/>
  <c r="CD161" i="25"/>
  <c r="CC161" i="25"/>
  <c r="CB161" i="25"/>
  <c r="CA161" i="25"/>
  <c r="BZ161" i="25"/>
  <c r="BY161" i="25"/>
  <c r="BX161" i="25"/>
  <c r="BW161" i="25"/>
  <c r="BV161" i="25"/>
  <c r="BU161" i="25"/>
  <c r="BT161" i="25"/>
  <c r="BS161" i="25"/>
  <c r="BR161" i="25"/>
  <c r="BQ161" i="25"/>
  <c r="BP161" i="25"/>
  <c r="BO161" i="25"/>
  <c r="BN161" i="25"/>
  <c r="BM161" i="25"/>
  <c r="BL161" i="25"/>
  <c r="BK161" i="25"/>
  <c r="BJ161" i="25"/>
  <c r="BI161" i="25"/>
  <c r="BH161" i="25"/>
  <c r="BG161" i="25"/>
  <c r="BF161" i="25"/>
  <c r="BE161" i="25"/>
  <c r="BD161" i="25"/>
  <c r="BC161" i="25"/>
  <c r="BB161" i="25"/>
  <c r="BA161" i="25"/>
  <c r="AZ161" i="25"/>
  <c r="AY161" i="25"/>
  <c r="AX161" i="25"/>
  <c r="AW161" i="25"/>
  <c r="AV161" i="25"/>
  <c r="AU161" i="25"/>
  <c r="AT161" i="25"/>
  <c r="AS161" i="25"/>
  <c r="AR161" i="25"/>
  <c r="AQ161" i="25"/>
  <c r="AP161" i="25"/>
  <c r="AO161" i="25"/>
  <c r="AN161" i="25"/>
  <c r="AM161" i="25"/>
  <c r="AL161" i="25"/>
  <c r="AK161" i="25"/>
  <c r="AJ161" i="25"/>
  <c r="AI161" i="25"/>
  <c r="AH161" i="25"/>
  <c r="AG161" i="25"/>
  <c r="AF161" i="25"/>
  <c r="AE161" i="25"/>
  <c r="AD161" i="25"/>
  <c r="AC161" i="25"/>
  <c r="AB161" i="25"/>
  <c r="AA161" i="25"/>
  <c r="Z161" i="25"/>
  <c r="Y161" i="25"/>
  <c r="X161" i="25"/>
  <c r="W161" i="25"/>
  <c r="V161" i="25"/>
  <c r="U161" i="25"/>
  <c r="T161" i="25"/>
  <c r="S161" i="25"/>
  <c r="R161" i="25"/>
  <c r="Q161" i="25"/>
  <c r="P161" i="25"/>
  <c r="O161" i="25"/>
  <c r="N161" i="25"/>
  <c r="M161" i="25"/>
  <c r="L161" i="25"/>
  <c r="K161" i="25"/>
  <c r="J161" i="25"/>
  <c r="I161" i="25"/>
  <c r="H161" i="25"/>
  <c r="G161" i="25"/>
  <c r="F161" i="25"/>
  <c r="E161" i="25"/>
  <c r="D161" i="25"/>
  <c r="C161" i="25"/>
  <c r="B161" i="25"/>
  <c r="CD160" i="25"/>
  <c r="CC160" i="25"/>
  <c r="CB160" i="25"/>
  <c r="CA160" i="25"/>
  <c r="BZ160" i="25"/>
  <c r="BY160" i="25"/>
  <c r="BX160" i="25"/>
  <c r="BW160" i="25"/>
  <c r="BV160" i="25"/>
  <c r="BU160" i="25"/>
  <c r="BT160" i="25"/>
  <c r="BS160" i="25"/>
  <c r="BR160" i="25"/>
  <c r="BQ160" i="25"/>
  <c r="BP160" i="25"/>
  <c r="BO160" i="25"/>
  <c r="BN160" i="25"/>
  <c r="BM160" i="25"/>
  <c r="BL160" i="25"/>
  <c r="BK160" i="25"/>
  <c r="BJ160" i="25"/>
  <c r="BI160" i="25"/>
  <c r="BH160" i="25"/>
  <c r="BG160" i="25"/>
  <c r="BF160" i="25"/>
  <c r="BE160" i="25"/>
  <c r="BD160" i="25"/>
  <c r="BC160" i="25"/>
  <c r="BB160" i="25"/>
  <c r="BA160" i="25"/>
  <c r="AZ160" i="25"/>
  <c r="AY160" i="25"/>
  <c r="AX160" i="25"/>
  <c r="AW160" i="25"/>
  <c r="AV160" i="25"/>
  <c r="AU160" i="25"/>
  <c r="AT160" i="25"/>
  <c r="AS160" i="25"/>
  <c r="AR160" i="25"/>
  <c r="AQ160" i="25"/>
  <c r="AP160" i="25"/>
  <c r="AO160" i="25"/>
  <c r="AN160" i="25"/>
  <c r="AM160" i="25"/>
  <c r="AL160" i="25"/>
  <c r="AK160" i="25"/>
  <c r="AJ160" i="25"/>
  <c r="AI160" i="25"/>
  <c r="AH160" i="25"/>
  <c r="AG160" i="25"/>
  <c r="AF160" i="25"/>
  <c r="AE160" i="25"/>
  <c r="AD160" i="25"/>
  <c r="AC160" i="25"/>
  <c r="AB160" i="25"/>
  <c r="AA160" i="25"/>
  <c r="Z160" i="25"/>
  <c r="Y160" i="25"/>
  <c r="X160" i="25"/>
  <c r="W160" i="25"/>
  <c r="V160" i="25"/>
  <c r="U160" i="25"/>
  <c r="T160" i="25"/>
  <c r="S160" i="25"/>
  <c r="R160" i="25"/>
  <c r="Q160" i="25"/>
  <c r="P160" i="25"/>
  <c r="O160" i="25"/>
  <c r="N160" i="25"/>
  <c r="M160" i="25"/>
  <c r="L160" i="25"/>
  <c r="K160" i="25"/>
  <c r="J160" i="25"/>
  <c r="I160" i="25"/>
  <c r="H160" i="25"/>
  <c r="G160" i="25"/>
  <c r="F160" i="25"/>
  <c r="E160" i="25"/>
  <c r="D160" i="25"/>
  <c r="C160" i="25"/>
  <c r="B160" i="25"/>
  <c r="CD157" i="25"/>
  <c r="CC157" i="25"/>
  <c r="CB157" i="25"/>
  <c r="CA157" i="25"/>
  <c r="BZ157" i="25"/>
  <c r="BY157" i="25"/>
  <c r="BX157" i="25"/>
  <c r="BW157" i="25"/>
  <c r="BV157" i="25"/>
  <c r="BU157" i="25"/>
  <c r="BT157" i="25"/>
  <c r="BS157" i="25"/>
  <c r="BR157" i="25"/>
  <c r="BQ157" i="25"/>
  <c r="BP157" i="25"/>
  <c r="BO157" i="25"/>
  <c r="BN157" i="25"/>
  <c r="BM157" i="25"/>
  <c r="BL157" i="25"/>
  <c r="BK157" i="25"/>
  <c r="BJ157" i="25"/>
  <c r="BI157" i="25"/>
  <c r="BH157" i="25"/>
  <c r="BG157" i="25"/>
  <c r="BF157" i="25"/>
  <c r="BE157" i="25"/>
  <c r="BD157" i="25"/>
  <c r="BC157" i="25"/>
  <c r="BB157" i="25"/>
  <c r="BA157" i="25"/>
  <c r="AZ157" i="25"/>
  <c r="AY157" i="25"/>
  <c r="AX157" i="25"/>
  <c r="AW157" i="25"/>
  <c r="AV157" i="25"/>
  <c r="AU157" i="25"/>
  <c r="AT157" i="25"/>
  <c r="AS157" i="25"/>
  <c r="AR157" i="25"/>
  <c r="AQ157" i="25"/>
  <c r="AP157" i="25"/>
  <c r="AO157" i="25"/>
  <c r="AN157" i="25"/>
  <c r="AM157" i="25"/>
  <c r="AL157" i="25"/>
  <c r="AK157" i="25"/>
  <c r="AJ157" i="25"/>
  <c r="AI157" i="25"/>
  <c r="AH157" i="25"/>
  <c r="AG157" i="25"/>
  <c r="AF157" i="25"/>
  <c r="AE157" i="25"/>
  <c r="AD157" i="25"/>
  <c r="AC157" i="25"/>
  <c r="AB157" i="25"/>
  <c r="AA157" i="25"/>
  <c r="Z157" i="25"/>
  <c r="Y157" i="25"/>
  <c r="X157" i="25"/>
  <c r="W157" i="25"/>
  <c r="V157" i="25"/>
  <c r="U157" i="25"/>
  <c r="T157" i="25"/>
  <c r="S157" i="25"/>
  <c r="R157" i="25"/>
  <c r="Q157" i="25"/>
  <c r="P157" i="25"/>
  <c r="O157" i="25"/>
  <c r="N157" i="25"/>
  <c r="M157" i="25"/>
  <c r="L157" i="25"/>
  <c r="K157" i="25"/>
  <c r="J157" i="25"/>
  <c r="I157" i="25"/>
  <c r="H157" i="25"/>
  <c r="G157" i="25"/>
  <c r="F157" i="25"/>
  <c r="E157" i="25"/>
  <c r="D157" i="25"/>
  <c r="C157" i="25"/>
  <c r="B157" i="25"/>
  <c r="CD156" i="25"/>
  <c r="CC156" i="25"/>
  <c r="CB156" i="25"/>
  <c r="CA156" i="25"/>
  <c r="BZ156" i="25"/>
  <c r="BY156" i="25"/>
  <c r="BX156" i="25"/>
  <c r="BW156" i="25"/>
  <c r="BV156" i="25"/>
  <c r="BU156" i="25"/>
  <c r="BT156" i="25"/>
  <c r="BS156" i="25"/>
  <c r="BR156" i="25"/>
  <c r="BQ156" i="25"/>
  <c r="BP156" i="25"/>
  <c r="BO156" i="25"/>
  <c r="BN156" i="25"/>
  <c r="BM156" i="25"/>
  <c r="BL156" i="25"/>
  <c r="BK156" i="25"/>
  <c r="BJ156" i="25"/>
  <c r="BI156" i="25"/>
  <c r="BH156" i="25"/>
  <c r="BG156" i="25"/>
  <c r="BF156" i="25"/>
  <c r="BE156" i="25"/>
  <c r="BD156" i="25"/>
  <c r="BC156" i="25"/>
  <c r="BB156" i="25"/>
  <c r="BA156" i="25"/>
  <c r="AZ156" i="25"/>
  <c r="AY156" i="25"/>
  <c r="AX156" i="25"/>
  <c r="AW156" i="25"/>
  <c r="AV156" i="25"/>
  <c r="AU156" i="25"/>
  <c r="AT156" i="25"/>
  <c r="AS156" i="25"/>
  <c r="AR156" i="25"/>
  <c r="AQ156" i="25"/>
  <c r="AP156" i="25"/>
  <c r="AO156" i="25"/>
  <c r="AN156" i="25"/>
  <c r="AM156" i="25"/>
  <c r="AL156" i="25"/>
  <c r="AK156" i="25"/>
  <c r="AJ156" i="25"/>
  <c r="AI156" i="25"/>
  <c r="AH156" i="25"/>
  <c r="AG156" i="25"/>
  <c r="AF156" i="25"/>
  <c r="AE156" i="25"/>
  <c r="AD156" i="25"/>
  <c r="AC156" i="25"/>
  <c r="AB156" i="25"/>
  <c r="AA156" i="25"/>
  <c r="Z156" i="25"/>
  <c r="Y156" i="25"/>
  <c r="X156" i="25"/>
  <c r="W156" i="25"/>
  <c r="V156" i="25"/>
  <c r="U156" i="25"/>
  <c r="T156" i="25"/>
  <c r="S156" i="25"/>
  <c r="R156" i="25"/>
  <c r="Q156" i="25"/>
  <c r="P156" i="25"/>
  <c r="O156" i="25"/>
  <c r="N156" i="25"/>
  <c r="M156" i="25"/>
  <c r="L156" i="25"/>
  <c r="K156" i="25"/>
  <c r="J156" i="25"/>
  <c r="I156" i="25"/>
  <c r="H156" i="25"/>
  <c r="G156" i="25"/>
  <c r="F156" i="25"/>
  <c r="E156" i="25"/>
  <c r="D156" i="25"/>
  <c r="C156" i="25"/>
  <c r="B156" i="25"/>
  <c r="CD155" i="25"/>
  <c r="CC155" i="25"/>
  <c r="CB155" i="25"/>
  <c r="CA155" i="25"/>
  <c r="BZ155" i="25"/>
  <c r="BY155" i="25"/>
  <c r="BX155" i="25"/>
  <c r="BW155" i="25"/>
  <c r="BV155" i="25"/>
  <c r="BU155" i="25"/>
  <c r="BT155" i="25"/>
  <c r="BS155" i="25"/>
  <c r="BR155" i="25"/>
  <c r="BQ155" i="25"/>
  <c r="BP155" i="25"/>
  <c r="BO155" i="25"/>
  <c r="BN155" i="25"/>
  <c r="BM155" i="25"/>
  <c r="BL155" i="25"/>
  <c r="BK155" i="25"/>
  <c r="BJ155" i="25"/>
  <c r="BI155" i="25"/>
  <c r="BH155" i="25"/>
  <c r="BG155" i="25"/>
  <c r="BF155" i="25"/>
  <c r="BE155" i="25"/>
  <c r="BD155" i="25"/>
  <c r="BC155" i="25"/>
  <c r="BB155" i="25"/>
  <c r="BA155" i="25"/>
  <c r="AZ155" i="25"/>
  <c r="AY155" i="25"/>
  <c r="AX155" i="25"/>
  <c r="AW155" i="25"/>
  <c r="AV155" i="25"/>
  <c r="AU155" i="25"/>
  <c r="AT155" i="25"/>
  <c r="AS155" i="25"/>
  <c r="AR155" i="25"/>
  <c r="AQ155" i="25"/>
  <c r="AP155" i="25"/>
  <c r="AO155" i="25"/>
  <c r="AN155" i="25"/>
  <c r="AM155" i="25"/>
  <c r="AL155" i="25"/>
  <c r="AK155" i="25"/>
  <c r="AJ155" i="25"/>
  <c r="AI155" i="25"/>
  <c r="AH155" i="25"/>
  <c r="AG155" i="25"/>
  <c r="AF155" i="25"/>
  <c r="AE155" i="25"/>
  <c r="AD155" i="25"/>
  <c r="AC155" i="25"/>
  <c r="AB155" i="25"/>
  <c r="AA155" i="25"/>
  <c r="Z155" i="25"/>
  <c r="Y155" i="25"/>
  <c r="X155" i="25"/>
  <c r="W155" i="25"/>
  <c r="V155" i="25"/>
  <c r="U155" i="25"/>
  <c r="T155" i="25"/>
  <c r="S155" i="25"/>
  <c r="R155" i="25"/>
  <c r="Q155" i="25"/>
  <c r="P155" i="25"/>
  <c r="O155" i="25"/>
  <c r="N155" i="25"/>
  <c r="M155" i="25"/>
  <c r="L155" i="25"/>
  <c r="K155" i="25"/>
  <c r="J155" i="25"/>
  <c r="I155" i="25"/>
  <c r="H155" i="25"/>
  <c r="G155" i="25"/>
  <c r="F155" i="25"/>
  <c r="E155" i="25"/>
  <c r="D155" i="25"/>
  <c r="C155" i="25"/>
  <c r="B155" i="25"/>
  <c r="CD149" i="25"/>
  <c r="CC149" i="25"/>
  <c r="CB149" i="25"/>
  <c r="CA149" i="25"/>
  <c r="BZ149" i="25"/>
  <c r="BY149" i="25"/>
  <c r="BX149" i="25"/>
  <c r="BW149" i="25"/>
  <c r="BV149" i="25"/>
  <c r="BU149" i="25"/>
  <c r="BT149" i="25"/>
  <c r="BS149" i="25"/>
  <c r="BR149" i="25"/>
  <c r="BQ149" i="25"/>
  <c r="BP149" i="25"/>
  <c r="BO149" i="25"/>
  <c r="BN149" i="25"/>
  <c r="BM149" i="25"/>
  <c r="BL149" i="25"/>
  <c r="BK149" i="25"/>
  <c r="BJ149" i="25"/>
  <c r="BI149" i="25"/>
  <c r="BH149" i="25"/>
  <c r="BG149" i="25"/>
  <c r="BF149" i="25"/>
  <c r="BE149" i="25"/>
  <c r="BD149" i="25"/>
  <c r="BC149" i="25"/>
  <c r="BB149" i="25"/>
  <c r="BA149" i="25"/>
  <c r="AZ149" i="25"/>
  <c r="AY149" i="25"/>
  <c r="AX149" i="25"/>
  <c r="AW149" i="25"/>
  <c r="AV149" i="25"/>
  <c r="AU149" i="25"/>
  <c r="AT149" i="25"/>
  <c r="AS149" i="25"/>
  <c r="AR149" i="25"/>
  <c r="AQ149" i="25"/>
  <c r="AP149" i="25"/>
  <c r="AO149" i="25"/>
  <c r="AN149" i="25"/>
  <c r="AM149" i="25"/>
  <c r="AL149" i="25"/>
  <c r="AK149" i="25"/>
  <c r="AJ149" i="25"/>
  <c r="AI149" i="25"/>
  <c r="AH149" i="25"/>
  <c r="AG149" i="25"/>
  <c r="AF149" i="25"/>
  <c r="AE149" i="25"/>
  <c r="AD149" i="25"/>
  <c r="AC149" i="25"/>
  <c r="AB149" i="25"/>
  <c r="AA149" i="25"/>
  <c r="Z149" i="25"/>
  <c r="Y149" i="25"/>
  <c r="X149" i="25"/>
  <c r="W149" i="25"/>
  <c r="V149" i="25"/>
  <c r="U149" i="25"/>
  <c r="T149" i="25"/>
  <c r="S149" i="25"/>
  <c r="R149" i="25"/>
  <c r="Q149" i="25"/>
  <c r="P149" i="25"/>
  <c r="O149" i="25"/>
  <c r="N149" i="25"/>
  <c r="M149" i="25"/>
  <c r="L149" i="25"/>
  <c r="K149" i="25"/>
  <c r="J149" i="25"/>
  <c r="I149" i="25"/>
  <c r="H149" i="25"/>
  <c r="G149" i="25"/>
  <c r="F149" i="25"/>
  <c r="E149" i="25"/>
  <c r="D149" i="25"/>
  <c r="C149" i="25"/>
  <c r="B149" i="25"/>
  <c r="CD148" i="25"/>
  <c r="CC148" i="25"/>
  <c r="CB148" i="25"/>
  <c r="CA148" i="25"/>
  <c r="BZ148" i="25"/>
  <c r="BY148" i="25"/>
  <c r="BX148" i="25"/>
  <c r="BW148" i="25"/>
  <c r="BV148" i="25"/>
  <c r="BU148" i="25"/>
  <c r="BT148" i="25"/>
  <c r="BS148" i="25"/>
  <c r="BR148" i="25"/>
  <c r="BQ148" i="25"/>
  <c r="BP148" i="25"/>
  <c r="BO148" i="25"/>
  <c r="BN148" i="25"/>
  <c r="BM148" i="25"/>
  <c r="BL148" i="25"/>
  <c r="BK148" i="25"/>
  <c r="BJ148" i="25"/>
  <c r="BI148" i="25"/>
  <c r="BH148" i="25"/>
  <c r="BG148" i="25"/>
  <c r="BF148" i="25"/>
  <c r="BE148" i="25"/>
  <c r="BD148" i="25"/>
  <c r="BC148" i="25"/>
  <c r="BB148" i="25"/>
  <c r="BA148" i="25"/>
  <c r="AZ148" i="25"/>
  <c r="AY148" i="25"/>
  <c r="AX148" i="25"/>
  <c r="AW148" i="25"/>
  <c r="AV148" i="25"/>
  <c r="AU148" i="25"/>
  <c r="AT148" i="25"/>
  <c r="AS148" i="25"/>
  <c r="AR148" i="25"/>
  <c r="AQ148" i="25"/>
  <c r="AP148" i="25"/>
  <c r="AO148" i="25"/>
  <c r="AN148" i="25"/>
  <c r="AM148" i="25"/>
  <c r="AL148" i="25"/>
  <c r="AK148" i="25"/>
  <c r="AJ148" i="25"/>
  <c r="AI148" i="25"/>
  <c r="AH148" i="25"/>
  <c r="AG148" i="25"/>
  <c r="AF148" i="25"/>
  <c r="AE148" i="25"/>
  <c r="AD148" i="25"/>
  <c r="AC148" i="25"/>
  <c r="AB148" i="25"/>
  <c r="AA148" i="25"/>
  <c r="Z148" i="25"/>
  <c r="Y148" i="25"/>
  <c r="X148" i="25"/>
  <c r="W148" i="25"/>
  <c r="V148" i="25"/>
  <c r="U148" i="25"/>
  <c r="T148" i="25"/>
  <c r="S148" i="25"/>
  <c r="R148" i="25"/>
  <c r="Q148" i="25"/>
  <c r="P148" i="25"/>
  <c r="O148" i="25"/>
  <c r="N148" i="25"/>
  <c r="M148" i="25"/>
  <c r="L148" i="25"/>
  <c r="K148" i="25"/>
  <c r="J148" i="25"/>
  <c r="I148" i="25"/>
  <c r="H148" i="25"/>
  <c r="G148" i="25"/>
  <c r="F148" i="25"/>
  <c r="E148" i="25"/>
  <c r="D148" i="25"/>
  <c r="C148" i="25"/>
  <c r="B148" i="25"/>
  <c r="CD147" i="25"/>
  <c r="CC147" i="25"/>
  <c r="CB147" i="25"/>
  <c r="CA147" i="25"/>
  <c r="BZ147" i="25"/>
  <c r="BY147" i="25"/>
  <c r="BX147" i="25"/>
  <c r="BW147" i="25"/>
  <c r="BV147" i="25"/>
  <c r="BU147" i="25"/>
  <c r="BT147" i="25"/>
  <c r="BS147" i="25"/>
  <c r="BR147" i="25"/>
  <c r="BQ147" i="25"/>
  <c r="BP147" i="25"/>
  <c r="BO147" i="25"/>
  <c r="BN147" i="25"/>
  <c r="BM147" i="25"/>
  <c r="BL147" i="25"/>
  <c r="BK147" i="25"/>
  <c r="BJ147" i="25"/>
  <c r="BI147" i="25"/>
  <c r="BH147" i="25"/>
  <c r="BG147" i="25"/>
  <c r="BF147" i="25"/>
  <c r="BE147" i="25"/>
  <c r="BD147" i="25"/>
  <c r="BC147" i="25"/>
  <c r="BB147" i="25"/>
  <c r="BA147" i="25"/>
  <c r="AZ147" i="25"/>
  <c r="AY147" i="25"/>
  <c r="AX147" i="25"/>
  <c r="AW147" i="25"/>
  <c r="AV147" i="25"/>
  <c r="AU147" i="25"/>
  <c r="AT147" i="25"/>
  <c r="AS147" i="25"/>
  <c r="AR147" i="25"/>
  <c r="AQ147" i="25"/>
  <c r="AP147" i="25"/>
  <c r="AO147" i="25"/>
  <c r="AN147" i="25"/>
  <c r="AM147" i="25"/>
  <c r="AL147" i="25"/>
  <c r="AK147" i="25"/>
  <c r="AJ147" i="25"/>
  <c r="AI147" i="25"/>
  <c r="AH147" i="25"/>
  <c r="AG147" i="25"/>
  <c r="AF147" i="25"/>
  <c r="AE147" i="25"/>
  <c r="AD147" i="25"/>
  <c r="AC147" i="25"/>
  <c r="AB147" i="25"/>
  <c r="AA147" i="25"/>
  <c r="Z147" i="25"/>
  <c r="Y147" i="25"/>
  <c r="X147" i="25"/>
  <c r="W147" i="25"/>
  <c r="V147" i="25"/>
  <c r="U147" i="25"/>
  <c r="T147" i="25"/>
  <c r="S147" i="25"/>
  <c r="R147" i="25"/>
  <c r="Q147" i="25"/>
  <c r="P147" i="25"/>
  <c r="O147" i="25"/>
  <c r="N147" i="25"/>
  <c r="M147" i="25"/>
  <c r="L147" i="25"/>
  <c r="K147" i="25"/>
  <c r="J147" i="25"/>
  <c r="I147" i="25"/>
  <c r="H147" i="25"/>
  <c r="G147" i="25"/>
  <c r="F147" i="25"/>
  <c r="E147" i="25"/>
  <c r="D147" i="25"/>
  <c r="C147" i="25"/>
  <c r="B147" i="25"/>
  <c r="CD146" i="25"/>
  <c r="CC146" i="25"/>
  <c r="CB146" i="25"/>
  <c r="CA146" i="25"/>
  <c r="BZ146" i="25"/>
  <c r="BY146" i="25"/>
  <c r="BX146" i="25"/>
  <c r="BW146" i="25"/>
  <c r="BV146" i="25"/>
  <c r="BU146" i="25"/>
  <c r="BT146" i="25"/>
  <c r="BS146" i="25"/>
  <c r="BR146" i="25"/>
  <c r="BQ146" i="25"/>
  <c r="BP146" i="25"/>
  <c r="BO146" i="25"/>
  <c r="BN146" i="25"/>
  <c r="BM146" i="25"/>
  <c r="BL146" i="25"/>
  <c r="BK146" i="25"/>
  <c r="BJ146" i="25"/>
  <c r="BI146" i="25"/>
  <c r="BH146" i="25"/>
  <c r="BG146" i="25"/>
  <c r="BF146" i="25"/>
  <c r="BE146" i="25"/>
  <c r="BD146" i="25"/>
  <c r="BC146" i="25"/>
  <c r="BB146" i="25"/>
  <c r="BA146" i="25"/>
  <c r="AZ146" i="25"/>
  <c r="AY146" i="25"/>
  <c r="AX146" i="25"/>
  <c r="AW146" i="25"/>
  <c r="AV146" i="25"/>
  <c r="AU146" i="25"/>
  <c r="AT146" i="25"/>
  <c r="AS146" i="25"/>
  <c r="AR146" i="25"/>
  <c r="AQ146" i="25"/>
  <c r="AP146" i="25"/>
  <c r="AO146" i="25"/>
  <c r="AN146" i="25"/>
  <c r="AM146" i="25"/>
  <c r="AL146" i="25"/>
  <c r="AK146" i="25"/>
  <c r="AJ146" i="25"/>
  <c r="AI146" i="25"/>
  <c r="AH146" i="25"/>
  <c r="AG146" i="25"/>
  <c r="AF146" i="25"/>
  <c r="AE146" i="25"/>
  <c r="AD146" i="25"/>
  <c r="AC146" i="25"/>
  <c r="AB146" i="25"/>
  <c r="AA146" i="25"/>
  <c r="Z146" i="25"/>
  <c r="Y146" i="25"/>
  <c r="X146" i="25"/>
  <c r="W146" i="25"/>
  <c r="V146" i="25"/>
  <c r="U146" i="25"/>
  <c r="T146" i="25"/>
  <c r="S146" i="25"/>
  <c r="R146" i="25"/>
  <c r="Q146" i="25"/>
  <c r="P146" i="25"/>
  <c r="O146" i="25"/>
  <c r="N146" i="25"/>
  <c r="M146" i="25"/>
  <c r="L146" i="25"/>
  <c r="K146" i="25"/>
  <c r="J146" i="25"/>
  <c r="I146" i="25"/>
  <c r="H146" i="25"/>
  <c r="G146" i="25"/>
  <c r="F146" i="25"/>
  <c r="E146" i="25"/>
  <c r="D146" i="25"/>
  <c r="C146" i="25"/>
  <c r="B146" i="25"/>
  <c r="CD145" i="25"/>
  <c r="CC145" i="25"/>
  <c r="CB145" i="25"/>
  <c r="CA145" i="25"/>
  <c r="BZ145" i="25"/>
  <c r="BY145" i="25"/>
  <c r="BX145" i="25"/>
  <c r="BW145" i="25"/>
  <c r="BV145" i="25"/>
  <c r="BU145" i="25"/>
  <c r="BT145" i="25"/>
  <c r="BS145" i="25"/>
  <c r="BR145" i="25"/>
  <c r="BQ145" i="25"/>
  <c r="BP145" i="25"/>
  <c r="BO145" i="25"/>
  <c r="BN145" i="25"/>
  <c r="BM145" i="25"/>
  <c r="BL145" i="25"/>
  <c r="BK145" i="25"/>
  <c r="BJ145" i="25"/>
  <c r="BI145" i="25"/>
  <c r="BH145" i="25"/>
  <c r="BG145" i="25"/>
  <c r="BF145" i="25"/>
  <c r="BE145" i="25"/>
  <c r="BD145" i="25"/>
  <c r="BC145" i="25"/>
  <c r="BB145" i="25"/>
  <c r="BA145" i="25"/>
  <c r="AZ145" i="25"/>
  <c r="AY145" i="25"/>
  <c r="AX145" i="25"/>
  <c r="AW145" i="25"/>
  <c r="AV145" i="25"/>
  <c r="AU145" i="25"/>
  <c r="AT145" i="25"/>
  <c r="AS145" i="25"/>
  <c r="AR145" i="25"/>
  <c r="AQ145" i="25"/>
  <c r="AP145" i="25"/>
  <c r="AO145" i="25"/>
  <c r="AN145" i="25"/>
  <c r="AM145" i="25"/>
  <c r="AL145" i="25"/>
  <c r="AK145" i="25"/>
  <c r="AJ145" i="25"/>
  <c r="AI145" i="25"/>
  <c r="AH145" i="25"/>
  <c r="AG145" i="25"/>
  <c r="AF145" i="25"/>
  <c r="AE145" i="25"/>
  <c r="AD145" i="25"/>
  <c r="AC145" i="25"/>
  <c r="AB145" i="25"/>
  <c r="AA145" i="25"/>
  <c r="Z145" i="25"/>
  <c r="Y145" i="25"/>
  <c r="X145" i="25"/>
  <c r="W145" i="25"/>
  <c r="V145" i="25"/>
  <c r="U145" i="25"/>
  <c r="T145" i="25"/>
  <c r="S145" i="25"/>
  <c r="R145" i="25"/>
  <c r="Q145" i="25"/>
  <c r="P145" i="25"/>
  <c r="O145" i="25"/>
  <c r="N145" i="25"/>
  <c r="M145" i="25"/>
  <c r="L145" i="25"/>
  <c r="K145" i="25"/>
  <c r="J145" i="25"/>
  <c r="I145" i="25"/>
  <c r="H145" i="25"/>
  <c r="G145" i="25"/>
  <c r="F145" i="25"/>
  <c r="E145" i="25"/>
  <c r="D145" i="25"/>
  <c r="C145" i="25"/>
  <c r="B145" i="25"/>
  <c r="CD142" i="25"/>
  <c r="CC142" i="25"/>
  <c r="CB142" i="25"/>
  <c r="CA142" i="25"/>
  <c r="BZ142" i="25"/>
  <c r="BY142" i="25"/>
  <c r="BX142" i="25"/>
  <c r="BW142" i="25"/>
  <c r="BV142" i="25"/>
  <c r="BU142" i="25"/>
  <c r="BT142" i="25"/>
  <c r="BS142" i="25"/>
  <c r="BR142" i="25"/>
  <c r="BQ142" i="25"/>
  <c r="BP142" i="25"/>
  <c r="BO142" i="25"/>
  <c r="BN142" i="25"/>
  <c r="BM142" i="25"/>
  <c r="BL142" i="25"/>
  <c r="BK142" i="25"/>
  <c r="BJ142" i="25"/>
  <c r="BI142" i="25"/>
  <c r="BH142" i="25"/>
  <c r="BG142" i="25"/>
  <c r="BF142" i="25"/>
  <c r="BE142" i="25"/>
  <c r="BD142" i="25"/>
  <c r="BC142" i="25"/>
  <c r="BB142" i="25"/>
  <c r="BA142" i="25"/>
  <c r="AZ142" i="25"/>
  <c r="AY142" i="25"/>
  <c r="AX142" i="25"/>
  <c r="AW142" i="25"/>
  <c r="AV142" i="25"/>
  <c r="AU142" i="25"/>
  <c r="AT142" i="25"/>
  <c r="AS142" i="25"/>
  <c r="AR142" i="25"/>
  <c r="AQ142" i="25"/>
  <c r="AP142" i="25"/>
  <c r="AO142" i="25"/>
  <c r="AN142" i="25"/>
  <c r="AM142" i="25"/>
  <c r="AL142" i="25"/>
  <c r="AK142" i="25"/>
  <c r="AJ142" i="25"/>
  <c r="AI142" i="25"/>
  <c r="AH142" i="25"/>
  <c r="AG142" i="25"/>
  <c r="AF142" i="25"/>
  <c r="AE142" i="25"/>
  <c r="AD142" i="25"/>
  <c r="AC142" i="25"/>
  <c r="AB142" i="25"/>
  <c r="AA142" i="25"/>
  <c r="Z142" i="25"/>
  <c r="Y142" i="25"/>
  <c r="X142" i="25"/>
  <c r="W142" i="25"/>
  <c r="V142" i="25"/>
  <c r="U142" i="25"/>
  <c r="T142" i="25"/>
  <c r="S142" i="25"/>
  <c r="R142" i="25"/>
  <c r="Q142" i="25"/>
  <c r="P142" i="25"/>
  <c r="O142" i="25"/>
  <c r="N142" i="25"/>
  <c r="M142" i="25"/>
  <c r="L142" i="25"/>
  <c r="K142" i="25"/>
  <c r="J142" i="25"/>
  <c r="I142" i="25"/>
  <c r="H142" i="25"/>
  <c r="G142" i="25"/>
  <c r="F142" i="25"/>
  <c r="E142" i="25"/>
  <c r="D142" i="25"/>
  <c r="C142" i="25"/>
  <c r="B142" i="25"/>
  <c r="CD141" i="25"/>
  <c r="CC141" i="25"/>
  <c r="CB141" i="25"/>
  <c r="CA141" i="25"/>
  <c r="BZ141" i="25"/>
  <c r="BY141" i="25"/>
  <c r="BX141" i="25"/>
  <c r="BW141" i="25"/>
  <c r="BV141" i="25"/>
  <c r="BU141" i="25"/>
  <c r="BT141" i="25"/>
  <c r="BS141" i="25"/>
  <c r="BR141" i="25"/>
  <c r="BQ141" i="25"/>
  <c r="BP141" i="25"/>
  <c r="BO141" i="25"/>
  <c r="BN141" i="25"/>
  <c r="BM141" i="25"/>
  <c r="BL141" i="25"/>
  <c r="BK141" i="25"/>
  <c r="BJ141" i="25"/>
  <c r="BI141" i="25"/>
  <c r="BH141" i="25"/>
  <c r="BG141" i="25"/>
  <c r="BF141" i="25"/>
  <c r="BE141" i="25"/>
  <c r="BD141" i="25"/>
  <c r="BC141" i="25"/>
  <c r="BB141" i="25"/>
  <c r="BA141" i="25"/>
  <c r="AZ141" i="25"/>
  <c r="AY141" i="25"/>
  <c r="AX141" i="25"/>
  <c r="AW141" i="25"/>
  <c r="AV141" i="25"/>
  <c r="AU141" i="25"/>
  <c r="AT141" i="25"/>
  <c r="AS141" i="25"/>
  <c r="AR141" i="25"/>
  <c r="AQ141" i="25"/>
  <c r="AP141" i="25"/>
  <c r="AO141" i="25"/>
  <c r="AN141" i="25"/>
  <c r="AM141" i="25"/>
  <c r="AL141" i="25"/>
  <c r="AK141" i="25"/>
  <c r="AJ141" i="25"/>
  <c r="AI141" i="25"/>
  <c r="AH141" i="25"/>
  <c r="AG141" i="25"/>
  <c r="AF141" i="25"/>
  <c r="AE141" i="25"/>
  <c r="AD141" i="25"/>
  <c r="AC141" i="25"/>
  <c r="AB141" i="25"/>
  <c r="AA141" i="25"/>
  <c r="Z141" i="25"/>
  <c r="Y141" i="25"/>
  <c r="X141" i="25"/>
  <c r="W141" i="25"/>
  <c r="V141" i="25"/>
  <c r="U141" i="25"/>
  <c r="T141" i="25"/>
  <c r="S141" i="25"/>
  <c r="R141" i="25"/>
  <c r="Q141" i="25"/>
  <c r="P141" i="25"/>
  <c r="O141" i="25"/>
  <c r="N141" i="25"/>
  <c r="M141" i="25"/>
  <c r="L141" i="25"/>
  <c r="K141" i="25"/>
  <c r="J141" i="25"/>
  <c r="I141" i="25"/>
  <c r="H141" i="25"/>
  <c r="G141" i="25"/>
  <c r="F141" i="25"/>
  <c r="E141" i="25"/>
  <c r="D141" i="25"/>
  <c r="C141" i="25"/>
  <c r="B141" i="25"/>
  <c r="CD140" i="25"/>
  <c r="CC140" i="25"/>
  <c r="CB140" i="25"/>
  <c r="CA140" i="25"/>
  <c r="BZ140" i="25"/>
  <c r="BY140" i="25"/>
  <c r="BX140" i="25"/>
  <c r="BW140" i="25"/>
  <c r="BV140" i="25"/>
  <c r="BU140" i="25"/>
  <c r="BT140" i="25"/>
  <c r="BS140" i="25"/>
  <c r="BR140" i="25"/>
  <c r="BQ140" i="25"/>
  <c r="BP140" i="25"/>
  <c r="BO140" i="25"/>
  <c r="BN140" i="25"/>
  <c r="BM140" i="25"/>
  <c r="BL140" i="25"/>
  <c r="BK140" i="25"/>
  <c r="BJ140" i="25"/>
  <c r="BI140" i="25"/>
  <c r="BH140" i="25"/>
  <c r="BG140" i="25"/>
  <c r="BF140" i="25"/>
  <c r="BE140" i="25"/>
  <c r="BD140" i="25"/>
  <c r="BC140" i="25"/>
  <c r="BB140" i="25"/>
  <c r="BA140" i="25"/>
  <c r="AZ140" i="25"/>
  <c r="AY140" i="25"/>
  <c r="AX140" i="25"/>
  <c r="AW140" i="25"/>
  <c r="AV140" i="25"/>
  <c r="AU140" i="25"/>
  <c r="AT140" i="25"/>
  <c r="AS140" i="25"/>
  <c r="AR140" i="25"/>
  <c r="AQ140" i="25"/>
  <c r="AP140" i="25"/>
  <c r="AO140" i="25"/>
  <c r="AN140" i="25"/>
  <c r="AM140" i="25"/>
  <c r="AL140" i="25"/>
  <c r="AK140" i="25"/>
  <c r="AJ140" i="25"/>
  <c r="AI140" i="25"/>
  <c r="AH140" i="25"/>
  <c r="AG140" i="25"/>
  <c r="AF140" i="25"/>
  <c r="AE140" i="25"/>
  <c r="AD140" i="25"/>
  <c r="AC140" i="25"/>
  <c r="AB140" i="25"/>
  <c r="AA140" i="25"/>
  <c r="Z140" i="25"/>
  <c r="Y140" i="25"/>
  <c r="X140" i="25"/>
  <c r="W140" i="25"/>
  <c r="V140" i="25"/>
  <c r="U140" i="25"/>
  <c r="T140" i="25"/>
  <c r="S140" i="25"/>
  <c r="R140" i="25"/>
  <c r="Q140" i="25"/>
  <c r="P140" i="25"/>
  <c r="O140" i="25"/>
  <c r="N140" i="25"/>
  <c r="M140" i="25"/>
  <c r="L140" i="25"/>
  <c r="K140" i="25"/>
  <c r="J140" i="25"/>
  <c r="I140" i="25"/>
  <c r="H140" i="25"/>
  <c r="G140" i="25"/>
  <c r="F140" i="25"/>
  <c r="E140" i="25"/>
  <c r="D140" i="25"/>
  <c r="C140" i="25"/>
  <c r="B140" i="25"/>
  <c r="CD139" i="25"/>
  <c r="CC139" i="25"/>
  <c r="CB139" i="25"/>
  <c r="CA139" i="25"/>
  <c r="BZ139" i="25"/>
  <c r="BY139" i="25"/>
  <c r="BX139" i="25"/>
  <c r="BW139" i="25"/>
  <c r="BV139" i="25"/>
  <c r="BU139" i="25"/>
  <c r="BT139" i="25"/>
  <c r="BS139" i="25"/>
  <c r="BR139" i="25"/>
  <c r="BQ139" i="25"/>
  <c r="BP139" i="25"/>
  <c r="BO139" i="25"/>
  <c r="BN139" i="25"/>
  <c r="BM139" i="25"/>
  <c r="BL139" i="25"/>
  <c r="BK139" i="25"/>
  <c r="BJ139" i="25"/>
  <c r="BI139" i="25"/>
  <c r="BH139" i="25"/>
  <c r="BG139" i="25"/>
  <c r="BF139" i="25"/>
  <c r="BE139" i="25"/>
  <c r="BD139" i="25"/>
  <c r="BC139" i="25"/>
  <c r="BB139" i="25"/>
  <c r="BA139" i="25"/>
  <c r="AZ139" i="25"/>
  <c r="AY139" i="25"/>
  <c r="AX139" i="25"/>
  <c r="AW139" i="25"/>
  <c r="AV139" i="25"/>
  <c r="AU139" i="25"/>
  <c r="AT139" i="25"/>
  <c r="AS139" i="25"/>
  <c r="AR139" i="25"/>
  <c r="AQ139" i="25"/>
  <c r="AP139" i="25"/>
  <c r="AO139" i="25"/>
  <c r="AN139" i="25"/>
  <c r="AM139" i="25"/>
  <c r="AL139" i="25"/>
  <c r="AK139" i="25"/>
  <c r="AJ139" i="25"/>
  <c r="AI139" i="25"/>
  <c r="AH139" i="25"/>
  <c r="AG139" i="25"/>
  <c r="AF139" i="25"/>
  <c r="AE139" i="25"/>
  <c r="AD139" i="25"/>
  <c r="AC139" i="25"/>
  <c r="AB139" i="25"/>
  <c r="AA139" i="25"/>
  <c r="Z139" i="25"/>
  <c r="Y139" i="25"/>
  <c r="X139" i="25"/>
  <c r="W139" i="25"/>
  <c r="V139" i="25"/>
  <c r="U139" i="25"/>
  <c r="T139" i="25"/>
  <c r="S139" i="25"/>
  <c r="R139" i="25"/>
  <c r="Q139" i="25"/>
  <c r="P139" i="25"/>
  <c r="O139" i="25"/>
  <c r="N139" i="25"/>
  <c r="M139" i="25"/>
  <c r="L139" i="25"/>
  <c r="K139" i="25"/>
  <c r="J139" i="25"/>
  <c r="I139" i="25"/>
  <c r="H139" i="25"/>
  <c r="G139" i="25"/>
  <c r="F139" i="25"/>
  <c r="E139" i="25"/>
  <c r="D139" i="25"/>
  <c r="C139" i="25"/>
  <c r="B139" i="25"/>
  <c r="CD136" i="25"/>
  <c r="CC136" i="25"/>
  <c r="CB136" i="25"/>
  <c r="CA136" i="25"/>
  <c r="BZ136" i="25"/>
  <c r="BY136" i="25"/>
  <c r="BX136" i="25"/>
  <c r="BW136" i="25"/>
  <c r="BV136" i="25"/>
  <c r="BU136" i="25"/>
  <c r="BT136" i="25"/>
  <c r="BS136" i="25"/>
  <c r="BR136" i="25"/>
  <c r="BQ136" i="25"/>
  <c r="BP136" i="25"/>
  <c r="BO136" i="25"/>
  <c r="BN136" i="25"/>
  <c r="BM136" i="25"/>
  <c r="BL136" i="25"/>
  <c r="BK136" i="25"/>
  <c r="BJ136" i="25"/>
  <c r="BI136" i="25"/>
  <c r="BH136" i="25"/>
  <c r="BG136" i="25"/>
  <c r="BF136" i="25"/>
  <c r="BE136" i="25"/>
  <c r="BD136" i="25"/>
  <c r="BC136" i="25"/>
  <c r="BB136" i="25"/>
  <c r="BA136" i="25"/>
  <c r="AZ136" i="25"/>
  <c r="AY136" i="25"/>
  <c r="AX136" i="25"/>
  <c r="AW136" i="25"/>
  <c r="AV136" i="25"/>
  <c r="AU136" i="25"/>
  <c r="AT136" i="25"/>
  <c r="AS136" i="25"/>
  <c r="AR136" i="25"/>
  <c r="AQ136" i="25"/>
  <c r="AP136" i="25"/>
  <c r="AO136" i="25"/>
  <c r="AN136" i="25"/>
  <c r="AM136" i="25"/>
  <c r="AL136" i="25"/>
  <c r="AK136" i="25"/>
  <c r="AJ136" i="25"/>
  <c r="AI136" i="25"/>
  <c r="AH136" i="25"/>
  <c r="AG136" i="25"/>
  <c r="AF136" i="25"/>
  <c r="AE136" i="25"/>
  <c r="AD136" i="25"/>
  <c r="AC136" i="25"/>
  <c r="AB136" i="25"/>
  <c r="AA136" i="25"/>
  <c r="Z136" i="25"/>
  <c r="Y136" i="25"/>
  <c r="X136" i="25"/>
  <c r="W136" i="25"/>
  <c r="V136" i="25"/>
  <c r="U136" i="25"/>
  <c r="T136" i="25"/>
  <c r="S136" i="25"/>
  <c r="R136" i="25"/>
  <c r="Q136" i="25"/>
  <c r="P136" i="25"/>
  <c r="O136" i="25"/>
  <c r="N136" i="25"/>
  <c r="M136" i="25"/>
  <c r="L136" i="25"/>
  <c r="K136" i="25"/>
  <c r="J136" i="25"/>
  <c r="I136" i="25"/>
  <c r="H136" i="25"/>
  <c r="G136" i="25"/>
  <c r="F136" i="25"/>
  <c r="E136" i="25"/>
  <c r="D136" i="25"/>
  <c r="C136" i="25"/>
  <c r="B136" i="25"/>
  <c r="CD135" i="25"/>
  <c r="CC135" i="25"/>
  <c r="CB135" i="25"/>
  <c r="CA135" i="25"/>
  <c r="BZ135" i="25"/>
  <c r="BY135" i="25"/>
  <c r="BX135" i="25"/>
  <c r="BW135" i="25"/>
  <c r="BV135" i="25"/>
  <c r="BU135" i="25"/>
  <c r="BT135" i="25"/>
  <c r="BS135" i="25"/>
  <c r="BR135" i="25"/>
  <c r="BQ135" i="25"/>
  <c r="BP135" i="25"/>
  <c r="BO135" i="25"/>
  <c r="BN135" i="25"/>
  <c r="BM135" i="25"/>
  <c r="BL135" i="25"/>
  <c r="BK135" i="25"/>
  <c r="BJ135" i="25"/>
  <c r="BI135" i="25"/>
  <c r="BH135" i="25"/>
  <c r="BG135" i="25"/>
  <c r="BF135" i="25"/>
  <c r="BE135" i="25"/>
  <c r="BD135" i="25"/>
  <c r="BC135" i="25"/>
  <c r="BB135" i="25"/>
  <c r="BA135" i="25"/>
  <c r="AZ135" i="25"/>
  <c r="AY135" i="25"/>
  <c r="AX135" i="25"/>
  <c r="AW135" i="25"/>
  <c r="AV135" i="25"/>
  <c r="AU135" i="25"/>
  <c r="AT135" i="25"/>
  <c r="AS135" i="25"/>
  <c r="AR135" i="25"/>
  <c r="AQ135" i="25"/>
  <c r="AP135" i="25"/>
  <c r="AO135" i="25"/>
  <c r="AN135" i="25"/>
  <c r="AM135" i="25"/>
  <c r="AL135" i="25"/>
  <c r="AK135" i="25"/>
  <c r="AJ135" i="25"/>
  <c r="AI135" i="25"/>
  <c r="AH135" i="25"/>
  <c r="AG135" i="25"/>
  <c r="AF135" i="25"/>
  <c r="AE135" i="25"/>
  <c r="AD135" i="25"/>
  <c r="AC135" i="25"/>
  <c r="AB135" i="25"/>
  <c r="AA135" i="25"/>
  <c r="Z135" i="25"/>
  <c r="Y135" i="25"/>
  <c r="X135" i="25"/>
  <c r="W135" i="25"/>
  <c r="V135" i="25"/>
  <c r="U135" i="25"/>
  <c r="T135" i="25"/>
  <c r="S135" i="25"/>
  <c r="R135" i="25"/>
  <c r="Q135" i="25"/>
  <c r="P135" i="25"/>
  <c r="O135" i="25"/>
  <c r="N135" i="25"/>
  <c r="M135" i="25"/>
  <c r="L135" i="25"/>
  <c r="K135" i="25"/>
  <c r="J135" i="25"/>
  <c r="I135" i="25"/>
  <c r="H135" i="25"/>
  <c r="G135" i="25"/>
  <c r="F135" i="25"/>
  <c r="E135" i="25"/>
  <c r="D135" i="25"/>
  <c r="C135" i="25"/>
  <c r="B135" i="25"/>
  <c r="CD134" i="25"/>
  <c r="CC134" i="25"/>
  <c r="CB134" i="25"/>
  <c r="CA134" i="25"/>
  <c r="BZ134" i="25"/>
  <c r="BY134" i="25"/>
  <c r="BX134" i="25"/>
  <c r="BW134" i="25"/>
  <c r="BV134" i="25"/>
  <c r="BU134" i="25"/>
  <c r="BT134" i="25"/>
  <c r="BS134" i="25"/>
  <c r="BR134" i="25"/>
  <c r="BQ134" i="25"/>
  <c r="BP134" i="25"/>
  <c r="BO134" i="25"/>
  <c r="BN134" i="25"/>
  <c r="BM134" i="25"/>
  <c r="BL134" i="25"/>
  <c r="BK134" i="25"/>
  <c r="BJ134" i="25"/>
  <c r="BI134" i="25"/>
  <c r="BH134" i="25"/>
  <c r="BG134" i="25"/>
  <c r="BF134" i="25"/>
  <c r="BE134" i="25"/>
  <c r="BD134" i="25"/>
  <c r="BC134" i="25"/>
  <c r="BB134" i="25"/>
  <c r="BA134" i="25"/>
  <c r="AZ134" i="25"/>
  <c r="AY134" i="25"/>
  <c r="AX134" i="25"/>
  <c r="AW134" i="25"/>
  <c r="AV134" i="25"/>
  <c r="AU134" i="25"/>
  <c r="AT134" i="25"/>
  <c r="AS134" i="25"/>
  <c r="AR134" i="25"/>
  <c r="AQ134" i="25"/>
  <c r="AP134" i="25"/>
  <c r="AO134" i="25"/>
  <c r="AN134" i="25"/>
  <c r="AM134" i="25"/>
  <c r="AL134" i="25"/>
  <c r="AK134" i="25"/>
  <c r="AJ134" i="25"/>
  <c r="AI134" i="25"/>
  <c r="AH134" i="25"/>
  <c r="AG134" i="25"/>
  <c r="AF134" i="25"/>
  <c r="AE134" i="25"/>
  <c r="AD134" i="25"/>
  <c r="AC134" i="25"/>
  <c r="AB134" i="25"/>
  <c r="AA134" i="25"/>
  <c r="Z134" i="25"/>
  <c r="Y134" i="25"/>
  <c r="X134" i="25"/>
  <c r="W134" i="25"/>
  <c r="V134" i="25"/>
  <c r="U134" i="25"/>
  <c r="T134" i="25"/>
  <c r="S134" i="25"/>
  <c r="R134" i="25"/>
  <c r="Q134" i="25"/>
  <c r="P134" i="25"/>
  <c r="O134" i="25"/>
  <c r="N134" i="25"/>
  <c r="M134" i="25"/>
  <c r="L134" i="25"/>
  <c r="K134" i="25"/>
  <c r="J134" i="25"/>
  <c r="I134" i="25"/>
  <c r="H134" i="25"/>
  <c r="G134" i="25"/>
  <c r="F134" i="25"/>
  <c r="E134" i="25"/>
  <c r="D134" i="25"/>
  <c r="C134" i="25"/>
  <c r="B134" i="25"/>
  <c r="CD133" i="25"/>
  <c r="CC133" i="25"/>
  <c r="CB133" i="25"/>
  <c r="CA133" i="25"/>
  <c r="BZ133" i="25"/>
  <c r="BY133" i="25"/>
  <c r="BX133" i="25"/>
  <c r="BW133" i="25"/>
  <c r="BV133" i="25"/>
  <c r="BU133" i="25"/>
  <c r="BT133" i="25"/>
  <c r="BS133" i="25"/>
  <c r="BR133" i="25"/>
  <c r="BQ133" i="25"/>
  <c r="BP133" i="25"/>
  <c r="BO133" i="25"/>
  <c r="BN133" i="25"/>
  <c r="BM133" i="25"/>
  <c r="BL133" i="25"/>
  <c r="BK133" i="25"/>
  <c r="BJ133" i="25"/>
  <c r="BI133" i="25"/>
  <c r="BH133" i="25"/>
  <c r="BG133" i="25"/>
  <c r="BF133" i="25"/>
  <c r="BE133" i="25"/>
  <c r="BD133" i="25"/>
  <c r="BC133" i="25"/>
  <c r="BB133" i="25"/>
  <c r="BA133" i="25"/>
  <c r="AZ133" i="25"/>
  <c r="AY133" i="25"/>
  <c r="AX133" i="25"/>
  <c r="AW133" i="25"/>
  <c r="AV133" i="25"/>
  <c r="AU133" i="25"/>
  <c r="AT133" i="25"/>
  <c r="AS133" i="25"/>
  <c r="AR133" i="25"/>
  <c r="AQ133" i="25"/>
  <c r="AP133" i="25"/>
  <c r="AO133" i="25"/>
  <c r="AN133" i="25"/>
  <c r="AM133" i="25"/>
  <c r="AL133" i="25"/>
  <c r="AK133" i="25"/>
  <c r="AJ133" i="25"/>
  <c r="AI133" i="25"/>
  <c r="AH133" i="25"/>
  <c r="AG133" i="25"/>
  <c r="AF133" i="25"/>
  <c r="AE133" i="25"/>
  <c r="AD133" i="25"/>
  <c r="AC133" i="25"/>
  <c r="AB133" i="25"/>
  <c r="AA133" i="25"/>
  <c r="Z133" i="25"/>
  <c r="Y133" i="25"/>
  <c r="X133" i="25"/>
  <c r="W133" i="25"/>
  <c r="V133" i="25"/>
  <c r="U133" i="25"/>
  <c r="T133" i="25"/>
  <c r="S133" i="25"/>
  <c r="R133" i="25"/>
  <c r="Q133" i="25"/>
  <c r="P133" i="25"/>
  <c r="O133" i="25"/>
  <c r="N133" i="25"/>
  <c r="M133" i="25"/>
  <c r="L133" i="25"/>
  <c r="K133" i="25"/>
  <c r="J133" i="25"/>
  <c r="I133" i="25"/>
  <c r="H133" i="25"/>
  <c r="G133" i="25"/>
  <c r="F133" i="25"/>
  <c r="E133" i="25"/>
  <c r="D133" i="25"/>
  <c r="C133" i="25"/>
  <c r="B133" i="25"/>
  <c r="CD132" i="25"/>
  <c r="CC132" i="25"/>
  <c r="CB132" i="25"/>
  <c r="CA132" i="25"/>
  <c r="BZ132" i="25"/>
  <c r="BY132" i="25"/>
  <c r="BX132" i="25"/>
  <c r="BW132" i="25"/>
  <c r="BV132" i="25"/>
  <c r="BU132" i="25"/>
  <c r="BT132" i="25"/>
  <c r="BS132" i="25"/>
  <c r="BR132" i="25"/>
  <c r="BQ132" i="25"/>
  <c r="BP132" i="25"/>
  <c r="BO132" i="25"/>
  <c r="BN132" i="25"/>
  <c r="BM132" i="25"/>
  <c r="BL132" i="25"/>
  <c r="BK132" i="25"/>
  <c r="BJ132" i="25"/>
  <c r="BI132" i="25"/>
  <c r="BH132" i="25"/>
  <c r="BG132" i="25"/>
  <c r="BF132" i="25"/>
  <c r="BE132" i="25"/>
  <c r="BD132" i="25"/>
  <c r="BC132" i="25"/>
  <c r="BB132" i="25"/>
  <c r="BA132" i="25"/>
  <c r="AZ132" i="25"/>
  <c r="AY132" i="25"/>
  <c r="AX132" i="25"/>
  <c r="AW132" i="25"/>
  <c r="AV132" i="25"/>
  <c r="AU132" i="25"/>
  <c r="AT132" i="25"/>
  <c r="AS132" i="25"/>
  <c r="AR132" i="25"/>
  <c r="AQ132" i="25"/>
  <c r="AP132" i="25"/>
  <c r="AO132" i="25"/>
  <c r="AN132" i="25"/>
  <c r="AM132" i="25"/>
  <c r="AL132" i="25"/>
  <c r="AK132" i="25"/>
  <c r="AJ132" i="25"/>
  <c r="AI132" i="25"/>
  <c r="AH132" i="25"/>
  <c r="AG132" i="25"/>
  <c r="AF132" i="25"/>
  <c r="AE132" i="25"/>
  <c r="AD132" i="25"/>
  <c r="AC132" i="25"/>
  <c r="AB132" i="25"/>
  <c r="AA132" i="25"/>
  <c r="Z132" i="25"/>
  <c r="Y132" i="25"/>
  <c r="X132" i="25"/>
  <c r="W132" i="25"/>
  <c r="V132" i="25"/>
  <c r="U132" i="25"/>
  <c r="T132" i="25"/>
  <c r="S132" i="25"/>
  <c r="R132" i="25"/>
  <c r="Q132" i="25"/>
  <c r="P132" i="25"/>
  <c r="O132" i="25"/>
  <c r="N132" i="25"/>
  <c r="M132" i="25"/>
  <c r="L132" i="25"/>
  <c r="K132" i="25"/>
  <c r="J132" i="25"/>
  <c r="I132" i="25"/>
  <c r="H132" i="25"/>
  <c r="G132" i="25"/>
  <c r="F132" i="25"/>
  <c r="E132" i="25"/>
  <c r="D132" i="25"/>
  <c r="C132" i="25"/>
  <c r="B132" i="25"/>
  <c r="CD129" i="25"/>
  <c r="CC129" i="25"/>
  <c r="CB129" i="25"/>
  <c r="CA129" i="25"/>
  <c r="BZ129" i="25"/>
  <c r="BY129" i="25"/>
  <c r="BX129" i="25"/>
  <c r="BW129" i="25"/>
  <c r="BV129" i="25"/>
  <c r="BU129" i="25"/>
  <c r="BT129" i="25"/>
  <c r="BS129" i="25"/>
  <c r="BR129" i="25"/>
  <c r="BQ129" i="25"/>
  <c r="BP129" i="25"/>
  <c r="BO129" i="25"/>
  <c r="BN129" i="25"/>
  <c r="BM129" i="25"/>
  <c r="BL129" i="25"/>
  <c r="BK129" i="25"/>
  <c r="BJ129" i="25"/>
  <c r="BI129" i="25"/>
  <c r="BH129" i="25"/>
  <c r="BG129" i="25"/>
  <c r="BF129" i="25"/>
  <c r="BE129" i="25"/>
  <c r="BD129" i="25"/>
  <c r="BC129" i="25"/>
  <c r="BB129" i="25"/>
  <c r="BA129" i="25"/>
  <c r="AZ129" i="25"/>
  <c r="AY129" i="25"/>
  <c r="AX129" i="25"/>
  <c r="AW129" i="25"/>
  <c r="AV129" i="25"/>
  <c r="AU129" i="25"/>
  <c r="AT129" i="25"/>
  <c r="AS129" i="25"/>
  <c r="AR129" i="25"/>
  <c r="AQ129" i="25"/>
  <c r="AP129" i="25"/>
  <c r="AO129" i="25"/>
  <c r="AN129" i="25"/>
  <c r="AM129" i="25"/>
  <c r="AL129" i="25"/>
  <c r="AK129" i="25"/>
  <c r="AJ129" i="25"/>
  <c r="AI129" i="25"/>
  <c r="AH129" i="25"/>
  <c r="AG129" i="25"/>
  <c r="AF129" i="25"/>
  <c r="AE129" i="25"/>
  <c r="AD129" i="25"/>
  <c r="AC129" i="25"/>
  <c r="AB129" i="25"/>
  <c r="AA129" i="25"/>
  <c r="Z129" i="25"/>
  <c r="Y129" i="25"/>
  <c r="X129" i="25"/>
  <c r="W129" i="25"/>
  <c r="V129" i="25"/>
  <c r="U129" i="25"/>
  <c r="T129" i="25"/>
  <c r="S129" i="25"/>
  <c r="R129" i="25"/>
  <c r="Q129" i="25"/>
  <c r="P129" i="25"/>
  <c r="O129" i="25"/>
  <c r="N129" i="25"/>
  <c r="M129" i="25"/>
  <c r="L129" i="25"/>
  <c r="K129" i="25"/>
  <c r="J129" i="25"/>
  <c r="I129" i="25"/>
  <c r="H129" i="25"/>
  <c r="G129" i="25"/>
  <c r="F129" i="25"/>
  <c r="E129" i="25"/>
  <c r="D129" i="25"/>
  <c r="C129" i="25"/>
  <c r="B129" i="25"/>
  <c r="CD128" i="25"/>
  <c r="CC128" i="25"/>
  <c r="CB128" i="25"/>
  <c r="CA128" i="25"/>
  <c r="BZ128" i="25"/>
  <c r="BY128" i="25"/>
  <c r="BX128" i="25"/>
  <c r="BW128" i="25"/>
  <c r="BV128" i="25"/>
  <c r="BU128" i="25"/>
  <c r="BT128" i="25"/>
  <c r="BS128" i="25"/>
  <c r="BR128" i="25"/>
  <c r="BQ128" i="25"/>
  <c r="BP128" i="25"/>
  <c r="BO128" i="25"/>
  <c r="BN128" i="25"/>
  <c r="BM128" i="25"/>
  <c r="BL128" i="25"/>
  <c r="BK128" i="25"/>
  <c r="BJ128" i="25"/>
  <c r="BI128" i="25"/>
  <c r="BH128" i="25"/>
  <c r="BG128" i="25"/>
  <c r="BF128" i="25"/>
  <c r="BE128" i="25"/>
  <c r="BD128" i="25"/>
  <c r="BC128" i="25"/>
  <c r="BB128" i="25"/>
  <c r="BA128" i="25"/>
  <c r="AZ128" i="25"/>
  <c r="AY128" i="25"/>
  <c r="AX128" i="25"/>
  <c r="AW128" i="25"/>
  <c r="AV128" i="25"/>
  <c r="AU128" i="25"/>
  <c r="AT128" i="25"/>
  <c r="AS128" i="25"/>
  <c r="AR128" i="25"/>
  <c r="AQ128" i="25"/>
  <c r="AP128" i="25"/>
  <c r="AO128" i="25"/>
  <c r="AN128" i="25"/>
  <c r="AM128" i="25"/>
  <c r="AL128" i="25"/>
  <c r="AK128" i="25"/>
  <c r="AJ128" i="25"/>
  <c r="AI128" i="25"/>
  <c r="AH128" i="25"/>
  <c r="AG128" i="25"/>
  <c r="AF128" i="25"/>
  <c r="AE128" i="25"/>
  <c r="AD128" i="25"/>
  <c r="AC128" i="25"/>
  <c r="AB128" i="25"/>
  <c r="AA128" i="25"/>
  <c r="Z128" i="25"/>
  <c r="Y128" i="25"/>
  <c r="X128" i="25"/>
  <c r="W128" i="25"/>
  <c r="V128" i="25"/>
  <c r="U128" i="25"/>
  <c r="T128" i="25"/>
  <c r="S128" i="25"/>
  <c r="R128" i="25"/>
  <c r="Q128" i="25"/>
  <c r="P128" i="25"/>
  <c r="O128" i="25"/>
  <c r="N128" i="25"/>
  <c r="M128" i="25"/>
  <c r="L128" i="25"/>
  <c r="K128" i="25"/>
  <c r="J128" i="25"/>
  <c r="I128" i="25"/>
  <c r="H128" i="25"/>
  <c r="G128" i="25"/>
  <c r="F128" i="25"/>
  <c r="E128" i="25"/>
  <c r="D128" i="25"/>
  <c r="C128" i="25"/>
  <c r="B128" i="25"/>
  <c r="CD127" i="25"/>
  <c r="CC127" i="25"/>
  <c r="CB127" i="25"/>
  <c r="CA127" i="25"/>
  <c r="BZ127" i="25"/>
  <c r="BY127" i="25"/>
  <c r="BX127" i="25"/>
  <c r="BW127" i="25"/>
  <c r="BV127" i="25"/>
  <c r="BU127" i="25"/>
  <c r="BT127" i="25"/>
  <c r="BS127" i="25"/>
  <c r="BR127" i="25"/>
  <c r="BQ127" i="25"/>
  <c r="BP127" i="25"/>
  <c r="BO127" i="25"/>
  <c r="BN127" i="25"/>
  <c r="BM127" i="25"/>
  <c r="BL127" i="25"/>
  <c r="BK127" i="25"/>
  <c r="BJ127" i="25"/>
  <c r="BI127" i="25"/>
  <c r="BH127" i="25"/>
  <c r="BG127" i="25"/>
  <c r="BF127" i="25"/>
  <c r="BE127" i="25"/>
  <c r="BD127" i="25"/>
  <c r="BC127" i="25"/>
  <c r="BB127" i="25"/>
  <c r="BA127" i="25"/>
  <c r="AZ127" i="25"/>
  <c r="AY127" i="25"/>
  <c r="AX127" i="25"/>
  <c r="AW127" i="25"/>
  <c r="AV127" i="25"/>
  <c r="AU127" i="25"/>
  <c r="AT127" i="25"/>
  <c r="AS127" i="25"/>
  <c r="AR127" i="25"/>
  <c r="AQ127" i="25"/>
  <c r="AP127" i="25"/>
  <c r="AO127" i="25"/>
  <c r="AN127" i="25"/>
  <c r="AM127" i="25"/>
  <c r="AL127" i="25"/>
  <c r="AK127" i="25"/>
  <c r="AJ127" i="25"/>
  <c r="AI127" i="25"/>
  <c r="AH127" i="25"/>
  <c r="AG127" i="25"/>
  <c r="AF127" i="25"/>
  <c r="AE127" i="25"/>
  <c r="AD127" i="25"/>
  <c r="AC127" i="25"/>
  <c r="AB127" i="25"/>
  <c r="AA127" i="25"/>
  <c r="Z127" i="25"/>
  <c r="Y127" i="25"/>
  <c r="X127" i="25"/>
  <c r="W127" i="25"/>
  <c r="V127" i="25"/>
  <c r="U127" i="25"/>
  <c r="T127" i="25"/>
  <c r="S127" i="25"/>
  <c r="R127" i="25"/>
  <c r="Q127" i="25"/>
  <c r="P127" i="25"/>
  <c r="O127" i="25"/>
  <c r="N127" i="25"/>
  <c r="M127" i="25"/>
  <c r="L127" i="25"/>
  <c r="K127" i="25"/>
  <c r="J127" i="25"/>
  <c r="I127" i="25"/>
  <c r="H127" i="25"/>
  <c r="G127" i="25"/>
  <c r="F127" i="25"/>
  <c r="E127" i="25"/>
  <c r="D127" i="25"/>
  <c r="C127" i="25"/>
  <c r="B127" i="25"/>
  <c r="CD126" i="25"/>
  <c r="CC126" i="25"/>
  <c r="CB126" i="25"/>
  <c r="CA126" i="25"/>
  <c r="BZ126" i="25"/>
  <c r="BY126" i="25"/>
  <c r="BX126" i="25"/>
  <c r="BW126" i="25"/>
  <c r="BV126" i="25"/>
  <c r="BU126" i="25"/>
  <c r="BT126" i="25"/>
  <c r="BS126" i="25"/>
  <c r="BR126" i="25"/>
  <c r="BQ126" i="25"/>
  <c r="BP126" i="25"/>
  <c r="BO126" i="25"/>
  <c r="BN126" i="25"/>
  <c r="BM126" i="25"/>
  <c r="BL126" i="25"/>
  <c r="BK126" i="25"/>
  <c r="BJ126" i="25"/>
  <c r="BI126" i="25"/>
  <c r="BH126" i="25"/>
  <c r="BG126" i="25"/>
  <c r="BF126" i="25"/>
  <c r="BE126" i="25"/>
  <c r="BD126" i="25"/>
  <c r="BC126" i="25"/>
  <c r="BB126" i="25"/>
  <c r="BA126" i="25"/>
  <c r="AZ126" i="25"/>
  <c r="AY126" i="25"/>
  <c r="AX126" i="25"/>
  <c r="AW126" i="25"/>
  <c r="AV126" i="25"/>
  <c r="AU126" i="25"/>
  <c r="AT126" i="25"/>
  <c r="AS126" i="25"/>
  <c r="AR126" i="25"/>
  <c r="AQ126" i="25"/>
  <c r="AP126" i="25"/>
  <c r="AO126" i="25"/>
  <c r="AN126" i="25"/>
  <c r="AM126" i="25"/>
  <c r="AL126" i="25"/>
  <c r="AK126" i="25"/>
  <c r="AJ126" i="25"/>
  <c r="AI126" i="25"/>
  <c r="AH126" i="25"/>
  <c r="AG126" i="25"/>
  <c r="AF126" i="25"/>
  <c r="AE126" i="25"/>
  <c r="AD126" i="25"/>
  <c r="AC126" i="25"/>
  <c r="AB126" i="25"/>
  <c r="AA126" i="25"/>
  <c r="Z126" i="25"/>
  <c r="Y126" i="25"/>
  <c r="X126" i="25"/>
  <c r="W126" i="25"/>
  <c r="V126" i="25"/>
  <c r="U126" i="25"/>
  <c r="T126" i="25"/>
  <c r="S126" i="25"/>
  <c r="R126" i="25"/>
  <c r="Q126" i="25"/>
  <c r="P126" i="25"/>
  <c r="O126" i="25"/>
  <c r="N126" i="25"/>
  <c r="M126" i="25"/>
  <c r="L126" i="25"/>
  <c r="K126" i="25"/>
  <c r="J126" i="25"/>
  <c r="I126" i="25"/>
  <c r="H126" i="25"/>
  <c r="G126" i="25"/>
  <c r="F126" i="25"/>
  <c r="E126" i="25"/>
  <c r="D126" i="25"/>
  <c r="C126" i="25"/>
  <c r="B126" i="25"/>
  <c r="CD56" i="27"/>
  <c r="CD176" i="25" s="1"/>
  <c r="CC56" i="27"/>
  <c r="CC176" i="25" s="1"/>
  <c r="CB56" i="27"/>
  <c r="CB176" i="25" s="1"/>
  <c r="CA56" i="27"/>
  <c r="CA176" i="25" s="1"/>
  <c r="BZ56" i="27"/>
  <c r="BZ176" i="25" s="1"/>
  <c r="BY56" i="27"/>
  <c r="BY176" i="25" s="1"/>
  <c r="BX56" i="27"/>
  <c r="BX176" i="25" s="1"/>
  <c r="BW56" i="27"/>
  <c r="BW176" i="25" s="1"/>
  <c r="BV56" i="27"/>
  <c r="BV176" i="25" s="1"/>
  <c r="BU56" i="27"/>
  <c r="BU176" i="25" s="1"/>
  <c r="BT56" i="27"/>
  <c r="BT176" i="25" s="1"/>
  <c r="BS56" i="27"/>
  <c r="BS176" i="25" s="1"/>
  <c r="BR56" i="27"/>
  <c r="BR176" i="25" s="1"/>
  <c r="BQ56" i="27"/>
  <c r="BQ176" i="25" s="1"/>
  <c r="BP56" i="27"/>
  <c r="BP176" i="25" s="1"/>
  <c r="BO56" i="27"/>
  <c r="BO176" i="25" s="1"/>
  <c r="BN56" i="27"/>
  <c r="BN176" i="25" s="1"/>
  <c r="BM56" i="27"/>
  <c r="BM176" i="25" s="1"/>
  <c r="BL56" i="27"/>
  <c r="BL176" i="25" s="1"/>
  <c r="BK56" i="27"/>
  <c r="BK176" i="25" s="1"/>
  <c r="BJ56" i="27"/>
  <c r="BJ176" i="25" s="1"/>
  <c r="BI56" i="27"/>
  <c r="BI176" i="25" s="1"/>
  <c r="BH56" i="27"/>
  <c r="BH176" i="25" s="1"/>
  <c r="BG56" i="27"/>
  <c r="BG176" i="25" s="1"/>
  <c r="BF56" i="27"/>
  <c r="BF176" i="25" s="1"/>
  <c r="BE56" i="27"/>
  <c r="BE176" i="25" s="1"/>
  <c r="BD56" i="27"/>
  <c r="BD176" i="25" s="1"/>
  <c r="BC56" i="27"/>
  <c r="BC176" i="25" s="1"/>
  <c r="BB56" i="27"/>
  <c r="BB176" i="25" s="1"/>
  <c r="BA56" i="27"/>
  <c r="BA176" i="25" s="1"/>
  <c r="AZ56" i="27"/>
  <c r="AZ176" i="25" s="1"/>
  <c r="AY56" i="27"/>
  <c r="AX56" i="27"/>
  <c r="AW56" i="27"/>
  <c r="AV56" i="27"/>
  <c r="AU56" i="27"/>
  <c r="AT56" i="27"/>
  <c r="AS56" i="27"/>
  <c r="AR56" i="27"/>
  <c r="AQ56" i="27"/>
  <c r="AP56" i="27"/>
  <c r="AO56" i="27"/>
  <c r="AN56" i="27"/>
  <c r="AM56" i="27"/>
  <c r="AL56" i="27"/>
  <c r="AK56" i="27"/>
  <c r="AJ56" i="27"/>
  <c r="AI56" i="27"/>
  <c r="AH56" i="27"/>
  <c r="AG56" i="27"/>
  <c r="AF56" i="27"/>
  <c r="AE56" i="27"/>
  <c r="AD56" i="27"/>
  <c r="AC56" i="27"/>
  <c r="AB56" i="27"/>
  <c r="AA56" i="27"/>
  <c r="Z56" i="27"/>
  <c r="Y56" i="27"/>
  <c r="X56" i="27"/>
  <c r="W56" i="27"/>
  <c r="V56" i="27"/>
  <c r="U56" i="27"/>
  <c r="T56" i="27"/>
  <c r="S56" i="27"/>
  <c r="R56" i="27"/>
  <c r="Q56" i="27"/>
  <c r="P56" i="27"/>
  <c r="O56" i="27"/>
  <c r="N56" i="27"/>
  <c r="M56" i="27"/>
  <c r="L56" i="27"/>
  <c r="K56" i="27"/>
  <c r="J56" i="27"/>
  <c r="I56" i="27"/>
  <c r="H56" i="27"/>
  <c r="G56" i="27"/>
  <c r="F56" i="27"/>
  <c r="E56" i="27"/>
  <c r="D56" i="27"/>
  <c r="C56" i="27"/>
  <c r="B56" i="27"/>
  <c r="CD55" i="27"/>
  <c r="CD175" i="25" s="1"/>
  <c r="CC55" i="27"/>
  <c r="CC175" i="25" s="1"/>
  <c r="CB55" i="27"/>
  <c r="CB175" i="25" s="1"/>
  <c r="CA55" i="27"/>
  <c r="CA175" i="25" s="1"/>
  <c r="BZ55" i="27"/>
  <c r="BZ175" i="25" s="1"/>
  <c r="BY55" i="27"/>
  <c r="BY175" i="25" s="1"/>
  <c r="BX55" i="27"/>
  <c r="BX175" i="25" s="1"/>
  <c r="BW55" i="27"/>
  <c r="BW175" i="25" s="1"/>
  <c r="BV55" i="27"/>
  <c r="BV175" i="25" s="1"/>
  <c r="BU55" i="27"/>
  <c r="BU175" i="25" s="1"/>
  <c r="BT55" i="27"/>
  <c r="BT175" i="25" s="1"/>
  <c r="BS55" i="27"/>
  <c r="BS175" i="25" s="1"/>
  <c r="BR55" i="27"/>
  <c r="BR175" i="25" s="1"/>
  <c r="BQ55" i="27"/>
  <c r="BQ175" i="25" s="1"/>
  <c r="BP55" i="27"/>
  <c r="BP175" i="25" s="1"/>
  <c r="BO55" i="27"/>
  <c r="BO175" i="25" s="1"/>
  <c r="BN55" i="27"/>
  <c r="BN175" i="25" s="1"/>
  <c r="BM55" i="27"/>
  <c r="BM175" i="25" s="1"/>
  <c r="BL55" i="27"/>
  <c r="BL175" i="25" s="1"/>
  <c r="BK55" i="27"/>
  <c r="BK175" i="25" s="1"/>
  <c r="BJ55" i="27"/>
  <c r="BJ175" i="25" s="1"/>
  <c r="BI55" i="27"/>
  <c r="BI175" i="25" s="1"/>
  <c r="BH55" i="27"/>
  <c r="BH175" i="25" s="1"/>
  <c r="BG55" i="27"/>
  <c r="BG175" i="25" s="1"/>
  <c r="BF55" i="27"/>
  <c r="BF175" i="25" s="1"/>
  <c r="BE55" i="27"/>
  <c r="BE175" i="25" s="1"/>
  <c r="BD55" i="27"/>
  <c r="BD175" i="25" s="1"/>
  <c r="BC55" i="27"/>
  <c r="BC175" i="25" s="1"/>
  <c r="BB55" i="27"/>
  <c r="BB175" i="25" s="1"/>
  <c r="BA55" i="27"/>
  <c r="BA175" i="25" s="1"/>
  <c r="AZ55" i="27"/>
  <c r="AZ175" i="25" s="1"/>
  <c r="AY55" i="27"/>
  <c r="AX55" i="27"/>
  <c r="AW55" i="27"/>
  <c r="AV55" i="27"/>
  <c r="AU55" i="27"/>
  <c r="AT55" i="27"/>
  <c r="AS55" i="27"/>
  <c r="AR55" i="27"/>
  <c r="AQ55" i="27"/>
  <c r="AP55" i="27"/>
  <c r="AO55" i="27"/>
  <c r="AN55" i="27"/>
  <c r="AM55" i="27"/>
  <c r="AL55" i="27"/>
  <c r="AK55" i="27"/>
  <c r="AJ55" i="27"/>
  <c r="AI55" i="27"/>
  <c r="AH55" i="27"/>
  <c r="AG55" i="27"/>
  <c r="AF55" i="27"/>
  <c r="AE55" i="27"/>
  <c r="AD55" i="27"/>
  <c r="AC55" i="27"/>
  <c r="AB55" i="27"/>
  <c r="AA55" i="27"/>
  <c r="Z55" i="27"/>
  <c r="Y55" i="27"/>
  <c r="X55" i="27"/>
  <c r="W55" i="27"/>
  <c r="V55" i="27"/>
  <c r="U55" i="27"/>
  <c r="T55" i="27"/>
  <c r="S55" i="27"/>
  <c r="R55" i="27"/>
  <c r="Q55" i="27"/>
  <c r="P55" i="27"/>
  <c r="O55" i="27"/>
  <c r="N55" i="27"/>
  <c r="M55" i="27"/>
  <c r="L55" i="27"/>
  <c r="K55" i="27"/>
  <c r="J55" i="27"/>
  <c r="I55" i="27"/>
  <c r="H55" i="27"/>
  <c r="G55" i="27"/>
  <c r="F55" i="27"/>
  <c r="E55" i="27"/>
  <c r="D55" i="27"/>
  <c r="C55" i="27"/>
  <c r="B55" i="27"/>
  <c r="CD54" i="27"/>
  <c r="CD174" i="25" s="1"/>
  <c r="CC54" i="27"/>
  <c r="CC174" i="25" s="1"/>
  <c r="CB54" i="27"/>
  <c r="CB174" i="25" s="1"/>
  <c r="CA54" i="27"/>
  <c r="CA174" i="25" s="1"/>
  <c r="BZ54" i="27"/>
  <c r="BZ174" i="25" s="1"/>
  <c r="BY54" i="27"/>
  <c r="BY174" i="25" s="1"/>
  <c r="BX54" i="27"/>
  <c r="BX174" i="25" s="1"/>
  <c r="BW54" i="27"/>
  <c r="BW174" i="25" s="1"/>
  <c r="BV54" i="27"/>
  <c r="BV174" i="25" s="1"/>
  <c r="BU54" i="27"/>
  <c r="BU174" i="25" s="1"/>
  <c r="BT54" i="27"/>
  <c r="BT174" i="25" s="1"/>
  <c r="BS54" i="27"/>
  <c r="BS174" i="25" s="1"/>
  <c r="BR54" i="27"/>
  <c r="BR174" i="25" s="1"/>
  <c r="BQ54" i="27"/>
  <c r="BQ174" i="25" s="1"/>
  <c r="BP54" i="27"/>
  <c r="BP174" i="25" s="1"/>
  <c r="BO54" i="27"/>
  <c r="BO174" i="25" s="1"/>
  <c r="BN54" i="27"/>
  <c r="BN174" i="25" s="1"/>
  <c r="BM54" i="27"/>
  <c r="BM174" i="25" s="1"/>
  <c r="BL54" i="27"/>
  <c r="BL174" i="25" s="1"/>
  <c r="BK54" i="27"/>
  <c r="BK174" i="25" s="1"/>
  <c r="BJ54" i="27"/>
  <c r="BJ174" i="25" s="1"/>
  <c r="BI54" i="27"/>
  <c r="BI174" i="25" s="1"/>
  <c r="BH54" i="27"/>
  <c r="BH174" i="25" s="1"/>
  <c r="BG54" i="27"/>
  <c r="BG174" i="25" s="1"/>
  <c r="BF54" i="27"/>
  <c r="BF174" i="25" s="1"/>
  <c r="BE54" i="27"/>
  <c r="BE174" i="25" s="1"/>
  <c r="BD54" i="27"/>
  <c r="BD174" i="25" s="1"/>
  <c r="BC54" i="27"/>
  <c r="BC174" i="25" s="1"/>
  <c r="BB54" i="27"/>
  <c r="BB174" i="25" s="1"/>
  <c r="BA54" i="27"/>
  <c r="BA174" i="25" s="1"/>
  <c r="AZ54" i="27"/>
  <c r="AZ174" i="25" s="1"/>
  <c r="AY54" i="27"/>
  <c r="AX54" i="27"/>
  <c r="AW54" i="27"/>
  <c r="AV54" i="27"/>
  <c r="AU54" i="27"/>
  <c r="AT54" i="27"/>
  <c r="AS54" i="27"/>
  <c r="AR54" i="27"/>
  <c r="AQ54" i="27"/>
  <c r="AP54" i="27"/>
  <c r="AO54" i="27"/>
  <c r="AN54" i="27"/>
  <c r="AM54" i="27"/>
  <c r="AL54" i="27"/>
  <c r="AK54" i="27"/>
  <c r="AJ54" i="27"/>
  <c r="AI54" i="27"/>
  <c r="AH54" i="27"/>
  <c r="AG54" i="27"/>
  <c r="AF54" i="27"/>
  <c r="AE54" i="27"/>
  <c r="AD54" i="27"/>
  <c r="AC54" i="27"/>
  <c r="AB54" i="27"/>
  <c r="AA54" i="27"/>
  <c r="Z54" i="27"/>
  <c r="Y54" i="27"/>
  <c r="X54" i="27"/>
  <c r="W54" i="27"/>
  <c r="V54" i="27"/>
  <c r="U54" i="27"/>
  <c r="T54" i="27"/>
  <c r="S54" i="27"/>
  <c r="R54" i="27"/>
  <c r="Q54" i="27"/>
  <c r="P54" i="27"/>
  <c r="O54" i="27"/>
  <c r="N54" i="27"/>
  <c r="M54" i="27"/>
  <c r="L54" i="27"/>
  <c r="K54" i="27"/>
  <c r="J54" i="27"/>
  <c r="I54" i="27"/>
  <c r="H54" i="27"/>
  <c r="G54" i="27"/>
  <c r="F54" i="27"/>
  <c r="E54" i="27"/>
  <c r="D54" i="27"/>
  <c r="C54" i="27"/>
  <c r="B54" i="27"/>
  <c r="CD53" i="27"/>
  <c r="CD173" i="25" s="1"/>
  <c r="CC53" i="27"/>
  <c r="CC173" i="25" s="1"/>
  <c r="CB53" i="27"/>
  <c r="CB173" i="25" s="1"/>
  <c r="CA53" i="27"/>
  <c r="CA173" i="25" s="1"/>
  <c r="BZ53" i="27"/>
  <c r="BZ173" i="25" s="1"/>
  <c r="BY53" i="27"/>
  <c r="BY173" i="25" s="1"/>
  <c r="BX53" i="27"/>
  <c r="BX173" i="25" s="1"/>
  <c r="BW53" i="27"/>
  <c r="BW173" i="25" s="1"/>
  <c r="BV53" i="27"/>
  <c r="BV173" i="25" s="1"/>
  <c r="BU53" i="27"/>
  <c r="BU173" i="25" s="1"/>
  <c r="BT53" i="27"/>
  <c r="BT173" i="25" s="1"/>
  <c r="BS53" i="27"/>
  <c r="BS173" i="25" s="1"/>
  <c r="BR53" i="27"/>
  <c r="BR173" i="25" s="1"/>
  <c r="BQ53" i="27"/>
  <c r="BQ173" i="25" s="1"/>
  <c r="BP53" i="27"/>
  <c r="BP173" i="25" s="1"/>
  <c r="BO53" i="27"/>
  <c r="BO173" i="25" s="1"/>
  <c r="BN53" i="27"/>
  <c r="BN173" i="25" s="1"/>
  <c r="BM53" i="27"/>
  <c r="BM173" i="25" s="1"/>
  <c r="BL53" i="27"/>
  <c r="BL173" i="25" s="1"/>
  <c r="BK53" i="27"/>
  <c r="BK173" i="25" s="1"/>
  <c r="BJ53" i="27"/>
  <c r="BJ173" i="25" s="1"/>
  <c r="BI53" i="27"/>
  <c r="BI173" i="25" s="1"/>
  <c r="BH53" i="27"/>
  <c r="BH173" i="25" s="1"/>
  <c r="BG53" i="27"/>
  <c r="BG173" i="25" s="1"/>
  <c r="BF53" i="27"/>
  <c r="BF173" i="25" s="1"/>
  <c r="BE53" i="27"/>
  <c r="BE173" i="25" s="1"/>
  <c r="BD53" i="27"/>
  <c r="BD173" i="25" s="1"/>
  <c r="BC53" i="27"/>
  <c r="BC173" i="25" s="1"/>
  <c r="BB53" i="27"/>
  <c r="BB173" i="25" s="1"/>
  <c r="BA53" i="27"/>
  <c r="BA173" i="25" s="1"/>
  <c r="AZ53" i="27"/>
  <c r="AZ173" i="25" s="1"/>
  <c r="AY53" i="27"/>
  <c r="AX53" i="27"/>
  <c r="AW53" i="27"/>
  <c r="AV53" i="27"/>
  <c r="AU53" i="27"/>
  <c r="AT53" i="27"/>
  <c r="AS53" i="27"/>
  <c r="AR53" i="27"/>
  <c r="AQ53" i="27"/>
  <c r="AP53" i="27"/>
  <c r="AO53" i="27"/>
  <c r="AN53" i="27"/>
  <c r="AM53" i="27"/>
  <c r="AL53" i="27"/>
  <c r="AK53" i="27"/>
  <c r="AJ53" i="27"/>
  <c r="AI53" i="27"/>
  <c r="AH53" i="27"/>
  <c r="AG53" i="27"/>
  <c r="AF53" i="27"/>
  <c r="AE53" i="27"/>
  <c r="AD53" i="27"/>
  <c r="AC53" i="27"/>
  <c r="AB53" i="27"/>
  <c r="AA53" i="27"/>
  <c r="Z53" i="27"/>
  <c r="Y53" i="27"/>
  <c r="X53" i="27"/>
  <c r="W53" i="27"/>
  <c r="V53" i="27"/>
  <c r="U53" i="27"/>
  <c r="T53" i="27"/>
  <c r="S53" i="27"/>
  <c r="R53" i="27"/>
  <c r="Q53" i="27"/>
  <c r="P53" i="27"/>
  <c r="O53" i="27"/>
  <c r="N53" i="27"/>
  <c r="M53" i="27"/>
  <c r="L53" i="27"/>
  <c r="K53" i="27"/>
  <c r="J53" i="27"/>
  <c r="I53" i="27"/>
  <c r="H53" i="27"/>
  <c r="G53" i="27"/>
  <c r="F53" i="27"/>
  <c r="E53" i="27"/>
  <c r="D53" i="27"/>
  <c r="C53" i="27"/>
  <c r="B53" i="27"/>
  <c r="CD50" i="27"/>
  <c r="CD170" i="25" s="1"/>
  <c r="CC50" i="27"/>
  <c r="CC170" i="25" s="1"/>
  <c r="CB50" i="27"/>
  <c r="CB170" i="25" s="1"/>
  <c r="CA50" i="27"/>
  <c r="CA170" i="25" s="1"/>
  <c r="BZ50" i="27"/>
  <c r="BZ170" i="25" s="1"/>
  <c r="BY50" i="27"/>
  <c r="BY170" i="25" s="1"/>
  <c r="BX50" i="27"/>
  <c r="BX170" i="25" s="1"/>
  <c r="BW50" i="27"/>
  <c r="BW170" i="25" s="1"/>
  <c r="BV50" i="27"/>
  <c r="BV170" i="25" s="1"/>
  <c r="BU50" i="27"/>
  <c r="BU170" i="25" s="1"/>
  <c r="BT50" i="27"/>
  <c r="BT170" i="25" s="1"/>
  <c r="BS50" i="27"/>
  <c r="BS170" i="25" s="1"/>
  <c r="BR50" i="27"/>
  <c r="BR170" i="25" s="1"/>
  <c r="BQ50" i="27"/>
  <c r="BQ170" i="25" s="1"/>
  <c r="BP50" i="27"/>
  <c r="BP170" i="25" s="1"/>
  <c r="BO50" i="27"/>
  <c r="BO170" i="25" s="1"/>
  <c r="BN50" i="27"/>
  <c r="BN170" i="25" s="1"/>
  <c r="BM50" i="27"/>
  <c r="BM170" i="25" s="1"/>
  <c r="BL50" i="27"/>
  <c r="BL170" i="25" s="1"/>
  <c r="BK50" i="27"/>
  <c r="BK170" i="25" s="1"/>
  <c r="BJ50" i="27"/>
  <c r="BJ170" i="25" s="1"/>
  <c r="BI50" i="27"/>
  <c r="BI170" i="25" s="1"/>
  <c r="BH50" i="27"/>
  <c r="BH170" i="25" s="1"/>
  <c r="BG50" i="27"/>
  <c r="BG170" i="25" s="1"/>
  <c r="BF50" i="27"/>
  <c r="BF170" i="25" s="1"/>
  <c r="BE50" i="27"/>
  <c r="BE170" i="25" s="1"/>
  <c r="BD50" i="27"/>
  <c r="BD170" i="25" s="1"/>
  <c r="BC50" i="27"/>
  <c r="BC170" i="25" s="1"/>
  <c r="BB50" i="27"/>
  <c r="BB170" i="25" s="1"/>
  <c r="BA50" i="27"/>
  <c r="BA170" i="25" s="1"/>
  <c r="AZ50" i="27"/>
  <c r="AZ170" i="25" s="1"/>
  <c r="AY50" i="27"/>
  <c r="AX50" i="27"/>
  <c r="AW50" i="27"/>
  <c r="AV50" i="27"/>
  <c r="AU50" i="27"/>
  <c r="AT50" i="27"/>
  <c r="AS50" i="27"/>
  <c r="AR50" i="27"/>
  <c r="AQ50" i="27"/>
  <c r="AP50" i="27"/>
  <c r="AO50" i="27"/>
  <c r="AN50" i="27"/>
  <c r="AM50" i="27"/>
  <c r="AL50" i="27"/>
  <c r="AK50" i="27"/>
  <c r="AJ50" i="27"/>
  <c r="AI50" i="27"/>
  <c r="AH50" i="27"/>
  <c r="AG50" i="27"/>
  <c r="AF50" i="27"/>
  <c r="AE50" i="27"/>
  <c r="AD50" i="27"/>
  <c r="AC50" i="27"/>
  <c r="AB50" i="27"/>
  <c r="AA50" i="27"/>
  <c r="Z50" i="27"/>
  <c r="Y50" i="27"/>
  <c r="X50" i="27"/>
  <c r="W50" i="27"/>
  <c r="V50" i="27"/>
  <c r="U50" i="27"/>
  <c r="T50" i="27"/>
  <c r="S50" i="27"/>
  <c r="R50" i="27"/>
  <c r="P50" i="27"/>
  <c r="O50" i="27"/>
  <c r="N50" i="27"/>
  <c r="M50" i="27"/>
  <c r="L50" i="27"/>
  <c r="K50" i="27"/>
  <c r="J50" i="27"/>
  <c r="I50" i="27"/>
  <c r="H50" i="27"/>
  <c r="G50" i="27"/>
  <c r="F50" i="27"/>
  <c r="E50" i="27"/>
  <c r="D50" i="27"/>
  <c r="C50" i="27"/>
  <c r="B50" i="27"/>
  <c r="CD49" i="27"/>
  <c r="CD169" i="25" s="1"/>
  <c r="CC49" i="27"/>
  <c r="CC169" i="25" s="1"/>
  <c r="CB49" i="27"/>
  <c r="CB169" i="25" s="1"/>
  <c r="CA49" i="27"/>
  <c r="CA169" i="25" s="1"/>
  <c r="BZ49" i="27"/>
  <c r="BZ169" i="25" s="1"/>
  <c r="BY49" i="27"/>
  <c r="BY169" i="25" s="1"/>
  <c r="BX49" i="27"/>
  <c r="BX169" i="25" s="1"/>
  <c r="BW49" i="27"/>
  <c r="BW169" i="25" s="1"/>
  <c r="BV49" i="27"/>
  <c r="BV169" i="25" s="1"/>
  <c r="BU49" i="27"/>
  <c r="BU169" i="25" s="1"/>
  <c r="BT49" i="27"/>
  <c r="BT169" i="25" s="1"/>
  <c r="BS49" i="27"/>
  <c r="BS169" i="25" s="1"/>
  <c r="BR49" i="27"/>
  <c r="BR169" i="25" s="1"/>
  <c r="BQ49" i="27"/>
  <c r="BQ169" i="25" s="1"/>
  <c r="BP49" i="27"/>
  <c r="BP169" i="25" s="1"/>
  <c r="BO49" i="27"/>
  <c r="BO169" i="25" s="1"/>
  <c r="BN49" i="27"/>
  <c r="BN169" i="25" s="1"/>
  <c r="BM49" i="27"/>
  <c r="BM169" i="25" s="1"/>
  <c r="BL49" i="27"/>
  <c r="BL169" i="25" s="1"/>
  <c r="BK49" i="27"/>
  <c r="BK169" i="25" s="1"/>
  <c r="BJ49" i="27"/>
  <c r="BJ169" i="25" s="1"/>
  <c r="BI49" i="27"/>
  <c r="BI169" i="25" s="1"/>
  <c r="BH49" i="27"/>
  <c r="BH169" i="25" s="1"/>
  <c r="BG49" i="27"/>
  <c r="BG169" i="25" s="1"/>
  <c r="BF49" i="27"/>
  <c r="BF169" i="25" s="1"/>
  <c r="BE49" i="27"/>
  <c r="BE169" i="25" s="1"/>
  <c r="BD49" i="27"/>
  <c r="BD169" i="25" s="1"/>
  <c r="BC49" i="27"/>
  <c r="BC169" i="25" s="1"/>
  <c r="BB49" i="27"/>
  <c r="BB169" i="25" s="1"/>
  <c r="BA49" i="27"/>
  <c r="BA169" i="25" s="1"/>
  <c r="AZ49" i="27"/>
  <c r="AZ169" i="25" s="1"/>
  <c r="AY49" i="27"/>
  <c r="AX49" i="27"/>
  <c r="AW49" i="27"/>
  <c r="AV49" i="27"/>
  <c r="AU49" i="27"/>
  <c r="AT49" i="27"/>
  <c r="AS49" i="27"/>
  <c r="AR49" i="27"/>
  <c r="AQ49" i="27"/>
  <c r="AP49" i="27"/>
  <c r="AO49" i="27"/>
  <c r="AN49" i="27"/>
  <c r="AM49" i="27"/>
  <c r="AL49" i="27"/>
  <c r="AK49" i="27"/>
  <c r="AJ49" i="27"/>
  <c r="AI49" i="27"/>
  <c r="AH49" i="27"/>
  <c r="AG49" i="27"/>
  <c r="AF49" i="27"/>
  <c r="AE49" i="27"/>
  <c r="AD49" i="27"/>
  <c r="AC49" i="27"/>
  <c r="AB49" i="27"/>
  <c r="AA49" i="27"/>
  <c r="Z49" i="27"/>
  <c r="Y49" i="27"/>
  <c r="X49" i="27"/>
  <c r="W49" i="27"/>
  <c r="V49" i="27"/>
  <c r="U49" i="27"/>
  <c r="T49" i="27"/>
  <c r="S49" i="27"/>
  <c r="R49" i="27"/>
  <c r="P49" i="27"/>
  <c r="O49" i="27"/>
  <c r="N49" i="27"/>
  <c r="M49" i="27"/>
  <c r="L49" i="27"/>
  <c r="K49" i="27"/>
  <c r="J49" i="27"/>
  <c r="I49" i="27"/>
  <c r="H49" i="27"/>
  <c r="G49" i="27"/>
  <c r="F49" i="27"/>
  <c r="E49" i="27"/>
  <c r="D49" i="27"/>
  <c r="C49" i="27"/>
  <c r="B49" i="27"/>
  <c r="CD48" i="27"/>
  <c r="CD168" i="25" s="1"/>
  <c r="CC48" i="27"/>
  <c r="CC168" i="25" s="1"/>
  <c r="CB48" i="27"/>
  <c r="CB168" i="25" s="1"/>
  <c r="CA48" i="27"/>
  <c r="CA168" i="25" s="1"/>
  <c r="BZ48" i="27"/>
  <c r="BZ168" i="25" s="1"/>
  <c r="BY48" i="27"/>
  <c r="BY168" i="25" s="1"/>
  <c r="BX48" i="27"/>
  <c r="BX168" i="25" s="1"/>
  <c r="BW48" i="27"/>
  <c r="BW168" i="25" s="1"/>
  <c r="BV48" i="27"/>
  <c r="BV168" i="25" s="1"/>
  <c r="BU48" i="27"/>
  <c r="BU168" i="25" s="1"/>
  <c r="BT48" i="27"/>
  <c r="BT168" i="25" s="1"/>
  <c r="BS48" i="27"/>
  <c r="BS168" i="25" s="1"/>
  <c r="BR48" i="27"/>
  <c r="BR168" i="25" s="1"/>
  <c r="BQ48" i="27"/>
  <c r="BQ168" i="25" s="1"/>
  <c r="BP48" i="27"/>
  <c r="BP168" i="25" s="1"/>
  <c r="BO48" i="27"/>
  <c r="BO168" i="25" s="1"/>
  <c r="BN48" i="27"/>
  <c r="BN168" i="25" s="1"/>
  <c r="BM48" i="27"/>
  <c r="BM168" i="25" s="1"/>
  <c r="BL48" i="27"/>
  <c r="BL168" i="25" s="1"/>
  <c r="BK48" i="27"/>
  <c r="BK168" i="25" s="1"/>
  <c r="BJ48" i="27"/>
  <c r="BJ168" i="25" s="1"/>
  <c r="BI48" i="27"/>
  <c r="BI168" i="25" s="1"/>
  <c r="BH48" i="27"/>
  <c r="BH168" i="25" s="1"/>
  <c r="BG48" i="27"/>
  <c r="BG168" i="25" s="1"/>
  <c r="BF48" i="27"/>
  <c r="BF168" i="25" s="1"/>
  <c r="BE48" i="27"/>
  <c r="BE168" i="25" s="1"/>
  <c r="BD48" i="27"/>
  <c r="BD168" i="25" s="1"/>
  <c r="BC48" i="27"/>
  <c r="BC168" i="25" s="1"/>
  <c r="BB48" i="27"/>
  <c r="BB168" i="25" s="1"/>
  <c r="BA48" i="27"/>
  <c r="BA168" i="25" s="1"/>
  <c r="AZ48" i="27"/>
  <c r="AY48" i="27"/>
  <c r="AX48" i="27"/>
  <c r="AW48" i="27"/>
  <c r="AV48" i="27"/>
  <c r="AU48" i="27"/>
  <c r="AT48" i="27"/>
  <c r="AS48" i="27"/>
  <c r="AR48" i="27"/>
  <c r="AQ48" i="27"/>
  <c r="AP48" i="27"/>
  <c r="AO48" i="27"/>
  <c r="AN48" i="27"/>
  <c r="AM48" i="27"/>
  <c r="AL48" i="27"/>
  <c r="AK48" i="27"/>
  <c r="AJ48" i="27"/>
  <c r="AI48" i="27"/>
  <c r="AH48" i="27"/>
  <c r="AG48" i="27"/>
  <c r="AF48" i="27"/>
  <c r="AE48" i="27"/>
  <c r="AD48" i="27"/>
  <c r="AB48" i="27"/>
  <c r="AA48" i="27"/>
  <c r="Z48" i="27"/>
  <c r="Y48" i="27"/>
  <c r="X48" i="27"/>
  <c r="W48" i="27"/>
  <c r="V48" i="27"/>
  <c r="U48" i="27"/>
  <c r="T48" i="27"/>
  <c r="S48" i="27"/>
  <c r="R48" i="27"/>
  <c r="P48" i="27"/>
  <c r="O48" i="27"/>
  <c r="N48" i="27"/>
  <c r="M48" i="27"/>
  <c r="L48" i="27"/>
  <c r="K48" i="27"/>
  <c r="J48" i="27"/>
  <c r="I48" i="27"/>
  <c r="H48" i="27"/>
  <c r="G48" i="27"/>
  <c r="F48" i="27"/>
  <c r="E48" i="27"/>
  <c r="D48" i="27"/>
  <c r="C48" i="27"/>
  <c r="B54" i="23" l="1"/>
  <c r="A54" i="23"/>
  <c r="B53" i="23"/>
  <c r="A53" i="23"/>
  <c r="B52" i="23"/>
  <c r="A52" i="23"/>
  <c r="B51" i="23"/>
  <c r="A51" i="23"/>
  <c r="B50" i="23"/>
  <c r="A50" i="23"/>
  <c r="B49" i="23"/>
  <c r="A49" i="23"/>
  <c r="B48" i="23"/>
  <c r="A48" i="23"/>
  <c r="E24" i="23"/>
  <c r="E23" i="23"/>
  <c r="E22" i="23"/>
  <c r="D22" i="23"/>
  <c r="C22" i="23"/>
  <c r="W40" i="26"/>
  <c r="X40" i="26" s="1"/>
  <c r="Y40" i="26" s="1"/>
  <c r="F40" i="26"/>
  <c r="G40" i="26" s="1"/>
  <c r="H40" i="26" s="1"/>
  <c r="I40" i="26" s="1"/>
  <c r="J40" i="26" s="1"/>
  <c r="K40" i="26" s="1"/>
  <c r="L40" i="26" s="1"/>
  <c r="M40" i="26" s="1"/>
  <c r="N40" i="26" s="1"/>
  <c r="O40" i="26" s="1"/>
  <c r="P40" i="26" s="1"/>
  <c r="Q40" i="26" s="1"/>
  <c r="R40" i="26" s="1"/>
  <c r="S40" i="26" s="1"/>
  <c r="T40" i="26" s="1"/>
  <c r="U40" i="26" s="1"/>
  <c r="D40" i="26"/>
  <c r="C40" i="26" s="1"/>
  <c r="B40" i="26" s="1"/>
  <c r="X39" i="26"/>
  <c r="Y39" i="26" s="1"/>
  <c r="W39" i="26"/>
  <c r="F39" i="26"/>
  <c r="G39" i="26" s="1"/>
  <c r="H39" i="26" s="1"/>
  <c r="I39" i="26" s="1"/>
  <c r="J39" i="26" s="1"/>
  <c r="K39" i="26" s="1"/>
  <c r="L39" i="26" s="1"/>
  <c r="M39" i="26" s="1"/>
  <c r="N39" i="26" s="1"/>
  <c r="O39" i="26" s="1"/>
  <c r="P39" i="26" s="1"/>
  <c r="Q39" i="26" s="1"/>
  <c r="R39" i="26" s="1"/>
  <c r="S39" i="26" s="1"/>
  <c r="T39" i="26" s="1"/>
  <c r="U39" i="26" s="1"/>
  <c r="D39" i="26"/>
  <c r="C39" i="26"/>
  <c r="B39" i="26"/>
  <c r="AZ69" i="27" l="1"/>
  <c r="AZ189" i="25" s="1"/>
  <c r="AY69" i="27"/>
  <c r="AY189" i="25" s="1"/>
  <c r="AX69" i="27"/>
  <c r="AW69" i="27"/>
  <c r="AV69" i="27"/>
  <c r="AU69" i="27"/>
  <c r="AT69" i="27"/>
  <c r="AS69" i="27"/>
  <c r="AR69" i="27"/>
  <c r="AQ69" i="27"/>
  <c r="AP69" i="27"/>
  <c r="AO69" i="27"/>
  <c r="AN69" i="27"/>
  <c r="AM69" i="27"/>
  <c r="AL69" i="27"/>
  <c r="AK69" i="27"/>
  <c r="AJ69" i="27"/>
  <c r="AI69" i="27"/>
  <c r="AH69" i="27"/>
  <c r="AG69" i="27"/>
  <c r="AF69" i="27"/>
  <c r="AE69" i="27"/>
  <c r="AD69" i="27"/>
  <c r="AC69" i="27"/>
  <c r="AB69" i="27"/>
  <c r="AA69" i="27"/>
  <c r="Z69" i="27"/>
  <c r="Y69" i="27"/>
  <c r="X69" i="27"/>
  <c r="W69" i="27"/>
  <c r="V69" i="27"/>
  <c r="U69" i="27"/>
  <c r="T69" i="27"/>
  <c r="S69" i="27"/>
  <c r="R69" i="27"/>
  <c r="Q69" i="27"/>
  <c r="P69" i="27"/>
  <c r="O69" i="27"/>
  <c r="N69" i="27"/>
  <c r="M69" i="27"/>
  <c r="L69" i="27"/>
  <c r="K69" i="27"/>
  <c r="J69" i="27"/>
  <c r="I69" i="27"/>
  <c r="H69" i="27"/>
  <c r="G69" i="27"/>
  <c r="F69" i="27"/>
  <c r="E69" i="27"/>
  <c r="D69" i="27"/>
  <c r="C69" i="27"/>
  <c r="B69" i="27"/>
  <c r="AZ68" i="27"/>
  <c r="AZ188" i="25" s="1"/>
  <c r="AY68" i="27"/>
  <c r="AY188" i="25" s="1"/>
  <c r="AX68" i="27"/>
  <c r="AW68" i="27"/>
  <c r="AV68" i="27"/>
  <c r="AU68" i="27"/>
  <c r="AT68" i="27"/>
  <c r="AS68" i="27"/>
  <c r="AR68" i="27"/>
  <c r="AQ68" i="27"/>
  <c r="AP68" i="27"/>
  <c r="AO68" i="27"/>
  <c r="AN68" i="27"/>
  <c r="AM68" i="27"/>
  <c r="AL68" i="27"/>
  <c r="AK68" i="27"/>
  <c r="AJ68" i="27"/>
  <c r="AI68" i="27"/>
  <c r="AH68" i="27"/>
  <c r="AG68" i="27"/>
  <c r="AF68" i="27"/>
  <c r="AE68" i="27"/>
  <c r="AD68" i="27"/>
  <c r="AC68" i="27"/>
  <c r="AB68" i="27"/>
  <c r="AA68" i="27"/>
  <c r="Z68" i="27"/>
  <c r="Y68" i="27"/>
  <c r="X68" i="27"/>
  <c r="W68" i="27"/>
  <c r="V68" i="27"/>
  <c r="U68" i="27"/>
  <c r="T68" i="27"/>
  <c r="S68" i="27"/>
  <c r="R68" i="27"/>
  <c r="Q68" i="27"/>
  <c r="P68" i="27"/>
  <c r="O68" i="27"/>
  <c r="N68" i="27"/>
  <c r="M68" i="27"/>
  <c r="L68" i="27"/>
  <c r="K68" i="27"/>
  <c r="J68" i="27"/>
  <c r="I68" i="27"/>
  <c r="H68" i="27"/>
  <c r="G68" i="27"/>
  <c r="F68" i="27"/>
  <c r="E68" i="27"/>
  <c r="D68" i="27"/>
  <c r="C68" i="27"/>
  <c r="B68" i="27"/>
  <c r="AZ67" i="27"/>
  <c r="AZ187" i="25" s="1"/>
  <c r="AY67" i="27"/>
  <c r="AY187" i="25" s="1"/>
  <c r="AX67" i="27"/>
  <c r="AW67" i="27"/>
  <c r="AV67" i="27"/>
  <c r="AU67" i="27"/>
  <c r="AT67" i="27"/>
  <c r="AS67" i="27"/>
  <c r="AR67" i="27"/>
  <c r="AQ67" i="27"/>
  <c r="AP67" i="27"/>
  <c r="AO67" i="27"/>
  <c r="AN67" i="27"/>
  <c r="AM67" i="27"/>
  <c r="AL67" i="27"/>
  <c r="AK67" i="27"/>
  <c r="AJ67" i="27"/>
  <c r="AI67" i="27"/>
  <c r="AH67" i="27"/>
  <c r="AG67" i="27"/>
  <c r="AF67" i="27"/>
  <c r="AE67" i="27"/>
  <c r="AD67" i="27"/>
  <c r="AC67" i="27"/>
  <c r="AB67" i="27"/>
  <c r="AA67" i="27"/>
  <c r="Z67" i="27"/>
  <c r="Y67" i="27"/>
  <c r="X67" i="27"/>
  <c r="W67" i="27"/>
  <c r="V67" i="27"/>
  <c r="U67" i="27"/>
  <c r="T67" i="27"/>
  <c r="S67" i="27"/>
  <c r="R67" i="27"/>
  <c r="Q67" i="27"/>
  <c r="P67" i="27"/>
  <c r="O67" i="27"/>
  <c r="N67" i="27"/>
  <c r="M67" i="27"/>
  <c r="L67" i="27"/>
  <c r="K67" i="27"/>
  <c r="J67" i="27"/>
  <c r="I67" i="27"/>
  <c r="H67" i="27"/>
  <c r="G67" i="27"/>
  <c r="F67" i="27"/>
  <c r="E67" i="27"/>
  <c r="D67" i="27"/>
  <c r="C67" i="27"/>
  <c r="B67" i="27"/>
  <c r="AZ66" i="27"/>
  <c r="AZ186" i="25" s="1"/>
  <c r="AY66" i="27"/>
  <c r="AY186" i="25" s="1"/>
  <c r="AX66" i="27"/>
  <c r="AW66" i="27"/>
  <c r="AV66" i="27"/>
  <c r="AU66" i="27"/>
  <c r="AT66" i="27"/>
  <c r="AS66" i="27"/>
  <c r="AR66" i="27"/>
  <c r="AQ66" i="27"/>
  <c r="AP66" i="27"/>
  <c r="AO66" i="27"/>
  <c r="AN66" i="27"/>
  <c r="AM66" i="27"/>
  <c r="AL66" i="27"/>
  <c r="AK66" i="27"/>
  <c r="AJ66" i="27"/>
  <c r="AI66" i="27"/>
  <c r="AH66" i="27"/>
  <c r="AG66" i="27"/>
  <c r="AF66" i="27"/>
  <c r="AE66" i="27"/>
  <c r="AD66" i="27"/>
  <c r="AC66" i="27"/>
  <c r="AB66" i="27"/>
  <c r="AA66" i="27"/>
  <c r="Z66" i="27"/>
  <c r="Y66" i="27"/>
  <c r="X66" i="27"/>
  <c r="W66" i="27"/>
  <c r="V66" i="27"/>
  <c r="U66" i="27"/>
  <c r="T66" i="27"/>
  <c r="S66" i="27"/>
  <c r="R66" i="27"/>
  <c r="Q66" i="27"/>
  <c r="P66" i="27"/>
  <c r="O66" i="27"/>
  <c r="N66" i="27"/>
  <c r="M66" i="27"/>
  <c r="L66" i="27"/>
  <c r="K66" i="27"/>
  <c r="J66" i="27"/>
  <c r="I66" i="27"/>
  <c r="H66" i="27"/>
  <c r="G66" i="27"/>
  <c r="F66" i="27"/>
  <c r="E66" i="27"/>
  <c r="D66" i="27"/>
  <c r="C66" i="27"/>
  <c r="B66" i="27"/>
  <c r="AZ63" i="27"/>
  <c r="AZ183" i="25" s="1"/>
  <c r="AY63" i="27"/>
  <c r="AY183" i="25" s="1"/>
  <c r="AX63" i="27"/>
  <c r="AW63" i="27"/>
  <c r="AV63" i="27"/>
  <c r="AU63" i="27"/>
  <c r="AT63" i="27"/>
  <c r="AS63" i="27"/>
  <c r="AR63" i="27"/>
  <c r="AQ63" i="27"/>
  <c r="AP63" i="27"/>
  <c r="AO63" i="27"/>
  <c r="AN63" i="27"/>
  <c r="AM63" i="27"/>
  <c r="AL63" i="27"/>
  <c r="AK63" i="27"/>
  <c r="AJ63" i="27"/>
  <c r="AI63" i="27"/>
  <c r="AH63" i="27"/>
  <c r="AG63" i="27"/>
  <c r="AF63" i="27"/>
  <c r="AE63" i="27"/>
  <c r="AD63" i="27"/>
  <c r="AC63" i="27"/>
  <c r="AB63" i="27"/>
  <c r="AA63" i="27"/>
  <c r="Z63" i="27"/>
  <c r="Y63" i="27"/>
  <c r="X63" i="27"/>
  <c r="W63" i="27"/>
  <c r="V63" i="27"/>
  <c r="U63" i="27"/>
  <c r="T63" i="27"/>
  <c r="S63" i="27"/>
  <c r="R63" i="27"/>
  <c r="Q63" i="27"/>
  <c r="P63" i="27"/>
  <c r="O63" i="27"/>
  <c r="N63" i="27"/>
  <c r="M63" i="27"/>
  <c r="L63" i="27"/>
  <c r="K63" i="27"/>
  <c r="J63" i="27"/>
  <c r="I63" i="27"/>
  <c r="H63" i="27"/>
  <c r="G63" i="27"/>
  <c r="F63" i="27"/>
  <c r="E63" i="27"/>
  <c r="D63" i="27"/>
  <c r="C63" i="27"/>
  <c r="B63" i="27"/>
  <c r="AZ62" i="27"/>
  <c r="AZ182" i="25" s="1"/>
  <c r="AY62" i="27"/>
  <c r="AY182" i="25" s="1"/>
  <c r="AX62" i="27"/>
  <c r="AW62" i="27"/>
  <c r="AV62" i="27"/>
  <c r="AU62" i="27"/>
  <c r="AT62" i="27"/>
  <c r="AS62" i="27"/>
  <c r="AR62" i="27"/>
  <c r="AQ62" i="27"/>
  <c r="AP62" i="27"/>
  <c r="AO62" i="27"/>
  <c r="AN62" i="27"/>
  <c r="AM62" i="27"/>
  <c r="AL62" i="27"/>
  <c r="AK62" i="27"/>
  <c r="AJ62" i="27"/>
  <c r="AI62" i="27"/>
  <c r="AH62" i="27"/>
  <c r="AG62" i="27"/>
  <c r="AF62" i="27"/>
  <c r="AE62" i="27"/>
  <c r="AD62" i="27"/>
  <c r="AC62" i="27"/>
  <c r="AB62" i="27"/>
  <c r="AA62" i="27"/>
  <c r="Z62" i="27"/>
  <c r="Y62" i="27"/>
  <c r="X62" i="27"/>
  <c r="W62" i="27"/>
  <c r="V62" i="27"/>
  <c r="U62" i="27"/>
  <c r="T62" i="27"/>
  <c r="S62" i="27"/>
  <c r="R62" i="27"/>
  <c r="Q62" i="27"/>
  <c r="P62" i="27"/>
  <c r="O62" i="27"/>
  <c r="N62" i="27"/>
  <c r="M62" i="27"/>
  <c r="L62" i="27"/>
  <c r="K62" i="27"/>
  <c r="J62" i="27"/>
  <c r="I62" i="27"/>
  <c r="H62" i="27"/>
  <c r="G62" i="27"/>
  <c r="F62" i="27"/>
  <c r="E62" i="27"/>
  <c r="D62" i="27"/>
  <c r="C62" i="27"/>
  <c r="B62" i="27"/>
  <c r="AZ61" i="27"/>
  <c r="AZ181" i="25" s="1"/>
  <c r="AY61" i="27"/>
  <c r="AY181" i="25" s="1"/>
  <c r="AX61" i="27"/>
  <c r="AW61" i="27"/>
  <c r="AV61" i="27"/>
  <c r="AU61" i="27"/>
  <c r="AT61" i="27"/>
  <c r="AS61" i="27"/>
  <c r="AR61" i="27"/>
  <c r="AQ61" i="27"/>
  <c r="AP61" i="27"/>
  <c r="AO61" i="27"/>
  <c r="AN61" i="27"/>
  <c r="AM61" i="27"/>
  <c r="AL61" i="27"/>
  <c r="AK61" i="27"/>
  <c r="AJ61" i="27"/>
  <c r="AI61" i="27"/>
  <c r="AH61" i="27"/>
  <c r="AG61" i="27"/>
  <c r="AF61" i="27"/>
  <c r="AE61" i="27"/>
  <c r="AD61" i="27"/>
  <c r="AC61" i="27"/>
  <c r="AB61" i="27"/>
  <c r="AA61" i="27"/>
  <c r="Z61" i="27"/>
  <c r="Y61" i="27"/>
  <c r="X61" i="27"/>
  <c r="W61" i="27"/>
  <c r="V61" i="27"/>
  <c r="U61" i="27"/>
  <c r="T61" i="27"/>
  <c r="S61" i="27"/>
  <c r="R61" i="27"/>
  <c r="Q61" i="27"/>
  <c r="P61" i="27"/>
  <c r="O61" i="27"/>
  <c r="N61" i="27"/>
  <c r="M61" i="27"/>
  <c r="L61" i="27"/>
  <c r="K61" i="27"/>
  <c r="J61" i="27"/>
  <c r="I61" i="27"/>
  <c r="H61" i="27"/>
  <c r="G61" i="27"/>
  <c r="F61" i="27"/>
  <c r="E61" i="27"/>
  <c r="D61" i="27"/>
  <c r="C61" i="27"/>
  <c r="B61" i="27"/>
  <c r="AY43" i="27"/>
  <c r="AX43" i="27"/>
  <c r="AW43" i="27"/>
  <c r="AV43" i="27"/>
  <c r="AU43" i="27"/>
  <c r="AT43" i="27"/>
  <c r="AS43" i="27"/>
  <c r="AR43" i="27"/>
  <c r="AQ43" i="27"/>
  <c r="AP43" i="27"/>
  <c r="AO43" i="27"/>
  <c r="AN43" i="27"/>
  <c r="AM43" i="27"/>
  <c r="AL43" i="27"/>
  <c r="AK43" i="27"/>
  <c r="AJ43" i="27"/>
  <c r="AI43" i="27"/>
  <c r="AH43" i="27"/>
  <c r="AG43" i="27"/>
  <c r="AF43" i="27"/>
  <c r="AE43" i="27"/>
  <c r="AD43" i="27"/>
  <c r="AC43" i="27"/>
  <c r="AB43" i="27"/>
  <c r="AA43" i="27"/>
  <c r="Z43" i="27"/>
  <c r="Y43" i="27"/>
  <c r="X43" i="27"/>
  <c r="W43" i="27"/>
  <c r="V43" i="27"/>
  <c r="U43" i="27"/>
  <c r="T43" i="27"/>
  <c r="S43" i="27"/>
  <c r="R43" i="27"/>
  <c r="Q43" i="27"/>
  <c r="P43" i="27"/>
  <c r="O43" i="27"/>
  <c r="N43" i="27"/>
  <c r="M43" i="27"/>
  <c r="L43" i="27"/>
  <c r="K43" i="27"/>
  <c r="J43" i="27"/>
  <c r="I43" i="27"/>
  <c r="H43" i="27"/>
  <c r="G43" i="27"/>
  <c r="F43" i="27"/>
  <c r="E43" i="27"/>
  <c r="D43" i="27"/>
  <c r="C43" i="27"/>
  <c r="A43" i="27"/>
  <c r="A56" i="27" s="1"/>
  <c r="A69" i="27" s="1"/>
  <c r="AY42" i="27"/>
  <c r="AX42" i="27"/>
  <c r="AW42" i="27"/>
  <c r="AV42" i="27"/>
  <c r="AU42" i="27"/>
  <c r="AT42" i="27"/>
  <c r="AS42" i="27"/>
  <c r="AR42" i="27"/>
  <c r="AQ42" i="27"/>
  <c r="AP42" i="27"/>
  <c r="AO42" i="27"/>
  <c r="AN42" i="27"/>
  <c r="AM42" i="27"/>
  <c r="AL42" i="27"/>
  <c r="AK42" i="27"/>
  <c r="AJ42" i="27"/>
  <c r="AI42" i="27"/>
  <c r="AH42" i="27"/>
  <c r="AG42" i="27"/>
  <c r="AF42" i="27"/>
  <c r="AE42" i="27"/>
  <c r="AD42" i="27"/>
  <c r="AC42" i="27"/>
  <c r="AB42" i="27"/>
  <c r="AA42" i="27"/>
  <c r="Z42" i="27"/>
  <c r="Y42" i="27"/>
  <c r="X42" i="27"/>
  <c r="W42" i="27"/>
  <c r="V42" i="27"/>
  <c r="U42" i="27"/>
  <c r="T42" i="27"/>
  <c r="S42" i="27"/>
  <c r="R42" i="27"/>
  <c r="Q42" i="27"/>
  <c r="P42" i="27"/>
  <c r="O42" i="27"/>
  <c r="N42" i="27"/>
  <c r="M42" i="27"/>
  <c r="L42" i="27"/>
  <c r="K42" i="27"/>
  <c r="J42" i="27"/>
  <c r="I42" i="27"/>
  <c r="H42" i="27"/>
  <c r="G42" i="27"/>
  <c r="F42" i="27"/>
  <c r="E42" i="27"/>
  <c r="D42" i="27"/>
  <c r="C42" i="27"/>
  <c r="A42" i="27"/>
  <c r="A55" i="27" s="1"/>
  <c r="A68" i="27" s="1"/>
  <c r="AY41" i="27"/>
  <c r="AX41" i="27"/>
  <c r="AW41" i="27"/>
  <c r="AV41" i="27"/>
  <c r="AU41" i="27"/>
  <c r="AT41" i="27"/>
  <c r="AS41" i="27"/>
  <c r="AR41" i="27"/>
  <c r="AQ41" i="27"/>
  <c r="AP41" i="27"/>
  <c r="AO41" i="27"/>
  <c r="AN41" i="27"/>
  <c r="AM41" i="27"/>
  <c r="AL41" i="27"/>
  <c r="AK41" i="27"/>
  <c r="AJ41" i="27"/>
  <c r="AI41" i="27"/>
  <c r="AH41" i="27"/>
  <c r="AG41" i="27"/>
  <c r="AF41" i="27"/>
  <c r="AE41" i="27"/>
  <c r="AD41" i="27"/>
  <c r="AC41" i="27"/>
  <c r="AB41" i="27"/>
  <c r="AA41" i="27"/>
  <c r="Z41" i="27"/>
  <c r="Y41" i="27"/>
  <c r="X41" i="27"/>
  <c r="W41" i="27"/>
  <c r="V41" i="27"/>
  <c r="U41" i="27"/>
  <c r="T41" i="27"/>
  <c r="S41" i="27"/>
  <c r="R41" i="27"/>
  <c r="Q41" i="27"/>
  <c r="P41" i="27"/>
  <c r="O41" i="27"/>
  <c r="N41" i="27"/>
  <c r="M41" i="27"/>
  <c r="L41" i="27"/>
  <c r="K41" i="27"/>
  <c r="J41" i="27"/>
  <c r="I41" i="27"/>
  <c r="H41" i="27"/>
  <c r="G41" i="27"/>
  <c r="F41" i="27"/>
  <c r="E41" i="27"/>
  <c r="D41" i="27"/>
  <c r="C41" i="27"/>
  <c r="A41" i="27"/>
  <c r="A54" i="27" s="1"/>
  <c r="A67" i="27" s="1"/>
  <c r="AY40" i="27"/>
  <c r="AX40" i="27"/>
  <c r="AW40" i="27"/>
  <c r="AV40" i="27"/>
  <c r="AU40" i="27"/>
  <c r="AT40" i="27"/>
  <c r="AS40" i="27"/>
  <c r="AR40" i="27"/>
  <c r="AQ40" i="27"/>
  <c r="AP40" i="27"/>
  <c r="AO40" i="27"/>
  <c r="AN40" i="27"/>
  <c r="AM40" i="27"/>
  <c r="AL40" i="27"/>
  <c r="AK40" i="27"/>
  <c r="AJ40" i="27"/>
  <c r="AI40" i="27"/>
  <c r="AH40" i="27"/>
  <c r="AG40" i="27"/>
  <c r="AF40" i="27"/>
  <c r="AE40" i="27"/>
  <c r="AD40" i="27"/>
  <c r="AC40" i="27"/>
  <c r="AB40" i="27"/>
  <c r="AA40" i="27"/>
  <c r="Z40" i="27"/>
  <c r="Y40" i="27"/>
  <c r="X40" i="27"/>
  <c r="W40" i="27"/>
  <c r="V40" i="27"/>
  <c r="U40" i="27"/>
  <c r="T40" i="27"/>
  <c r="S40" i="27"/>
  <c r="R40" i="27"/>
  <c r="Q40" i="27"/>
  <c r="P40" i="27"/>
  <c r="O40" i="27"/>
  <c r="N40" i="27"/>
  <c r="M40" i="27"/>
  <c r="L40" i="27"/>
  <c r="K40" i="27"/>
  <c r="J40" i="27"/>
  <c r="I40" i="27"/>
  <c r="H40" i="27"/>
  <c r="G40" i="27"/>
  <c r="F40" i="27"/>
  <c r="E40" i="27"/>
  <c r="D40" i="27"/>
  <c r="C40" i="27"/>
  <c r="A40" i="27"/>
  <c r="A53" i="27" s="1"/>
  <c r="A66" i="27" s="1"/>
  <c r="AY37" i="27"/>
  <c r="AX37" i="27"/>
  <c r="AW37" i="27"/>
  <c r="AV37" i="27"/>
  <c r="AU37" i="27"/>
  <c r="AT37" i="27"/>
  <c r="AS37" i="27"/>
  <c r="AR37" i="27"/>
  <c r="AQ37" i="27"/>
  <c r="AP37" i="27"/>
  <c r="AO37" i="27"/>
  <c r="AN37" i="27"/>
  <c r="AM37" i="27"/>
  <c r="AL37" i="27"/>
  <c r="AK37" i="27"/>
  <c r="AJ37" i="27"/>
  <c r="AI37" i="27"/>
  <c r="AH37" i="27"/>
  <c r="AG37" i="27"/>
  <c r="AF37" i="27"/>
  <c r="AE37" i="27"/>
  <c r="AD37" i="27"/>
  <c r="AC37" i="27"/>
  <c r="AB37" i="27"/>
  <c r="AA37" i="27"/>
  <c r="Z37" i="27"/>
  <c r="Y37" i="27"/>
  <c r="X37" i="27"/>
  <c r="W37" i="27"/>
  <c r="V37" i="27"/>
  <c r="U37" i="27"/>
  <c r="T37" i="27"/>
  <c r="S37" i="27"/>
  <c r="R37" i="27"/>
  <c r="Q37" i="27"/>
  <c r="P37" i="27"/>
  <c r="O37" i="27"/>
  <c r="N37" i="27"/>
  <c r="M37" i="27"/>
  <c r="L37" i="27"/>
  <c r="K37" i="27"/>
  <c r="J37" i="27"/>
  <c r="I37" i="27"/>
  <c r="H37" i="27"/>
  <c r="G37" i="27"/>
  <c r="F37" i="27"/>
  <c r="E37" i="27"/>
  <c r="D37" i="27"/>
  <c r="C37" i="27"/>
  <c r="A37" i="27"/>
  <c r="A50" i="27" s="1"/>
  <c r="A63" i="27" s="1"/>
  <c r="AY36" i="27"/>
  <c r="AX36" i="27"/>
  <c r="AW36" i="27"/>
  <c r="AV36" i="27"/>
  <c r="AU36" i="27"/>
  <c r="AT36" i="27"/>
  <c r="AS36" i="27"/>
  <c r="AR36" i="27"/>
  <c r="AQ36" i="27"/>
  <c r="AP36" i="27"/>
  <c r="AO36" i="27"/>
  <c r="AN36" i="27"/>
  <c r="AM36" i="27"/>
  <c r="AL36" i="27"/>
  <c r="AK36" i="27"/>
  <c r="AJ36" i="27"/>
  <c r="AI36" i="27"/>
  <c r="AH36" i="27"/>
  <c r="AG36" i="27"/>
  <c r="AF36" i="27"/>
  <c r="AE36" i="27"/>
  <c r="AD36" i="27"/>
  <c r="AC36" i="27"/>
  <c r="AB36" i="27"/>
  <c r="AA36" i="27"/>
  <c r="Z36" i="27"/>
  <c r="Y36" i="27"/>
  <c r="X36" i="27"/>
  <c r="W36" i="27"/>
  <c r="V36" i="27"/>
  <c r="U36" i="27"/>
  <c r="T36" i="27"/>
  <c r="S36" i="27"/>
  <c r="R36" i="27"/>
  <c r="Q36" i="27"/>
  <c r="P36" i="27"/>
  <c r="O36" i="27"/>
  <c r="N36" i="27"/>
  <c r="M36" i="27"/>
  <c r="L36" i="27"/>
  <c r="K36" i="27"/>
  <c r="J36" i="27"/>
  <c r="I36" i="27"/>
  <c r="H36" i="27"/>
  <c r="G36" i="27"/>
  <c r="F36" i="27"/>
  <c r="E36" i="27"/>
  <c r="D36" i="27"/>
  <c r="C36" i="27"/>
  <c r="A36" i="27"/>
  <c r="A49" i="27" s="1"/>
  <c r="A62" i="27" s="1"/>
  <c r="AY35" i="27"/>
  <c r="AX35" i="27"/>
  <c r="AW35" i="27"/>
  <c r="AV35" i="27"/>
  <c r="AU35" i="27"/>
  <c r="AT35" i="27"/>
  <c r="AS35" i="27"/>
  <c r="AR35" i="27"/>
  <c r="AQ35" i="27"/>
  <c r="AP35" i="27"/>
  <c r="AO35" i="27"/>
  <c r="AN35" i="27"/>
  <c r="AM35" i="27"/>
  <c r="AL35" i="27"/>
  <c r="AK35" i="27"/>
  <c r="AJ35" i="27"/>
  <c r="AI35" i="27"/>
  <c r="AH35" i="27"/>
  <c r="AG35" i="27"/>
  <c r="AF35" i="27"/>
  <c r="AE35" i="27"/>
  <c r="AD35" i="27"/>
  <c r="AC35" i="27"/>
  <c r="AB35" i="27"/>
  <c r="AA35" i="27"/>
  <c r="Z35" i="27"/>
  <c r="Y35" i="27"/>
  <c r="X35" i="27"/>
  <c r="W35" i="27"/>
  <c r="V35" i="27"/>
  <c r="U35" i="27"/>
  <c r="T35" i="27"/>
  <c r="S35" i="27"/>
  <c r="R35" i="27"/>
  <c r="Q35" i="27"/>
  <c r="P35" i="27"/>
  <c r="O35" i="27"/>
  <c r="N35" i="27"/>
  <c r="M35" i="27"/>
  <c r="L35" i="27"/>
  <c r="K35" i="27"/>
  <c r="J35" i="27"/>
  <c r="I35" i="27"/>
  <c r="H35" i="27"/>
  <c r="G35" i="27"/>
  <c r="F35" i="27"/>
  <c r="E35" i="27"/>
  <c r="D35" i="27"/>
  <c r="C35" i="27"/>
  <c r="A35" i="27"/>
  <c r="A48" i="27" s="1"/>
  <c r="A61" i="27" s="1"/>
  <c r="A29" i="27"/>
  <c r="A28" i="27"/>
  <c r="A27" i="27"/>
  <c r="A26" i="27"/>
  <c r="A25" i="27"/>
  <c r="A22" i="27"/>
  <c r="A21" i="27"/>
  <c r="A20" i="27"/>
  <c r="A19" i="27"/>
  <c r="A15" i="27"/>
  <c r="A14" i="27"/>
  <c r="A13" i="27"/>
  <c r="A12" i="27"/>
  <c r="A11" i="27"/>
  <c r="A10" i="27"/>
  <c r="A24" i="27" s="1"/>
  <c r="A39" i="27" s="1"/>
  <c r="A52" i="27" s="1"/>
  <c r="A65" i="27" s="1"/>
  <c r="A8" i="27"/>
  <c r="A7" i="27"/>
  <c r="A6" i="27"/>
  <c r="A5" i="27"/>
  <c r="A4" i="27"/>
  <c r="A18" i="27" s="1"/>
  <c r="CD2" i="27"/>
  <c r="CC2" i="27"/>
  <c r="CB2" i="27"/>
  <c r="CA2" i="27"/>
  <c r="BZ2" i="27"/>
  <c r="BY2" i="27"/>
  <c r="BX2" i="27"/>
  <c r="BW2" i="27"/>
  <c r="BV2" i="27"/>
  <c r="BU2" i="27"/>
  <c r="BT2" i="27"/>
  <c r="BS2" i="27"/>
  <c r="BR2" i="27"/>
  <c r="BQ2" i="27"/>
  <c r="BP2" i="27"/>
  <c r="BO2" i="27"/>
  <c r="BN2" i="27"/>
  <c r="BM2" i="27"/>
  <c r="BL2" i="27"/>
  <c r="BK2" i="27"/>
  <c r="BJ2" i="27"/>
  <c r="BI2" i="27"/>
  <c r="BH2" i="27"/>
  <c r="BG2" i="27"/>
  <c r="BF2" i="27"/>
  <c r="BE2" i="27"/>
  <c r="BD2" i="27"/>
  <c r="BC2" i="27"/>
  <c r="BB2" i="27"/>
  <c r="BA2" i="27"/>
  <c r="AZ2" i="27"/>
  <c r="AY2" i="27"/>
  <c r="AX2" i="27"/>
  <c r="AW2" i="27"/>
  <c r="AV2" i="27"/>
  <c r="AU2" i="27"/>
  <c r="AT2" i="27"/>
  <c r="AS2" i="27"/>
  <c r="AR2" i="27"/>
  <c r="AQ2" i="27"/>
  <c r="AP2" i="27"/>
  <c r="AO2" i="27"/>
  <c r="AN2" i="27"/>
  <c r="AM2" i="27"/>
  <c r="AL2" i="27"/>
  <c r="AK2" i="27"/>
  <c r="AJ2" i="27"/>
  <c r="AI2" i="27"/>
  <c r="AH2" i="27"/>
  <c r="AG2" i="27"/>
  <c r="AF2" i="27"/>
  <c r="AE2" i="27"/>
  <c r="AD2" i="27"/>
  <c r="AC2" i="27"/>
  <c r="AB2" i="27"/>
  <c r="AA2" i="27"/>
  <c r="Z2" i="27"/>
  <c r="Y2" i="27"/>
  <c r="X2" i="27"/>
  <c r="W2" i="27"/>
  <c r="V2" i="27"/>
  <c r="U2" i="27"/>
  <c r="T2" i="27"/>
  <c r="S2" i="27"/>
  <c r="R2" i="27"/>
  <c r="Q2" i="27"/>
  <c r="P2" i="27"/>
  <c r="O2" i="27"/>
  <c r="N2" i="27"/>
  <c r="M2" i="27"/>
  <c r="L2" i="27"/>
  <c r="K2" i="27"/>
  <c r="J2" i="27"/>
  <c r="I2" i="27"/>
  <c r="H2" i="27"/>
  <c r="G2" i="27"/>
  <c r="F2" i="27"/>
  <c r="E2" i="27"/>
  <c r="D2" i="27"/>
  <c r="C2" i="27"/>
  <c r="B2" i="27"/>
  <c r="A2" i="27"/>
  <c r="A34" i="27" l="1"/>
  <c r="A47" i="27" s="1"/>
  <c r="A60" i="27" s="1"/>
  <c r="AZ35" i="27"/>
  <c r="AZ37" i="27"/>
  <c r="AZ40" i="27"/>
  <c r="AZ41" i="27"/>
  <c r="AZ42" i="27"/>
  <c r="AZ36" i="27"/>
  <c r="AZ43" i="27"/>
  <c r="CD10" i="18"/>
  <c r="CC10" i="18"/>
  <c r="CB10" i="18"/>
  <c r="CA10" i="18"/>
  <c r="BZ10" i="18"/>
  <c r="BY10" i="18"/>
  <c r="BX10" i="18"/>
  <c r="BW10" i="18"/>
  <c r="BV10" i="18"/>
  <c r="BU10" i="18"/>
  <c r="BT10" i="18"/>
  <c r="BS10" i="18"/>
  <c r="BR10" i="18"/>
  <c r="BQ10" i="18"/>
  <c r="BP10" i="18"/>
  <c r="BO10" i="18"/>
  <c r="BN10" i="18"/>
  <c r="BM10" i="18"/>
  <c r="BL10" i="18"/>
  <c r="BK10" i="18"/>
  <c r="BJ10" i="18"/>
  <c r="BI10" i="18"/>
  <c r="BH10" i="18"/>
  <c r="BG10" i="18"/>
  <c r="BF10" i="18"/>
  <c r="BE10" i="18"/>
  <c r="BD10" i="18"/>
  <c r="BC10" i="18"/>
  <c r="BB10" i="18"/>
  <c r="BA10" i="18"/>
  <c r="AZ10" i="18"/>
  <c r="AY10" i="18"/>
  <c r="AX10" i="18"/>
  <c r="AW10" i="18"/>
  <c r="AV10" i="18"/>
  <c r="AU10" i="18"/>
  <c r="AT10" i="18"/>
  <c r="AS10" i="18"/>
  <c r="AR10" i="18"/>
  <c r="AQ10" i="18"/>
  <c r="AP10" i="18"/>
  <c r="AO10" i="18"/>
  <c r="AN10" i="18"/>
  <c r="AM10" i="18"/>
  <c r="AL10" i="18"/>
  <c r="AK10" i="18"/>
  <c r="AJ10" i="18"/>
  <c r="AI10" i="18"/>
  <c r="AH10" i="18"/>
  <c r="AG10" i="18"/>
  <c r="AF10" i="18"/>
  <c r="AE10" i="18"/>
  <c r="AD10" i="18"/>
  <c r="AC10" i="18"/>
  <c r="AB10" i="18"/>
  <c r="AA10" i="18"/>
  <c r="Z10" i="18"/>
  <c r="Y10" i="18"/>
  <c r="X10" i="18"/>
  <c r="W10" i="18"/>
  <c r="V10" i="18"/>
  <c r="U10" i="18"/>
  <c r="T10" i="18"/>
  <c r="S10" i="18"/>
  <c r="R10" i="18"/>
  <c r="Q10" i="18"/>
  <c r="P10" i="18"/>
  <c r="O10" i="18"/>
  <c r="N10" i="18"/>
  <c r="M10" i="18"/>
  <c r="L10" i="18"/>
  <c r="K10" i="18"/>
  <c r="J10" i="18"/>
  <c r="I10" i="18"/>
  <c r="H10" i="18"/>
  <c r="G10" i="18"/>
  <c r="F10" i="18"/>
  <c r="E10" i="18"/>
  <c r="D10" i="18"/>
  <c r="C10" i="18"/>
  <c r="AX21" i="17" l="1"/>
  <c r="H63" i="25" l="1"/>
  <c r="H64" i="25"/>
  <c r="H62" i="25"/>
  <c r="G63" i="25"/>
  <c r="G62" i="25"/>
  <c r="F64" i="25"/>
  <c r="F63" i="25"/>
  <c r="F62" i="25"/>
  <c r="C67" i="25"/>
  <c r="B68" i="25"/>
  <c r="B67" i="25"/>
  <c r="E66" i="25"/>
  <c r="D66" i="25"/>
  <c r="C66" i="25"/>
  <c r="B66" i="25"/>
  <c r="D68" i="25"/>
  <c r="J30" i="5"/>
  <c r="J29" i="5"/>
  <c r="J27" i="5"/>
  <c r="J26" i="5"/>
  <c r="J25" i="5"/>
  <c r="J31" i="5" l="1"/>
  <c r="F65" i="25"/>
  <c r="E65" i="25"/>
  <c r="J28" i="5" l="1"/>
  <c r="B6" i="17" l="1"/>
  <c r="C62" i="18" l="1"/>
  <c r="D62" i="18" s="1"/>
  <c r="E62" i="18" s="1"/>
  <c r="F62" i="18" s="1"/>
  <c r="G62" i="18" s="1"/>
  <c r="H62" i="18" s="1"/>
  <c r="I62" i="18" s="1"/>
  <c r="J62" i="18" s="1"/>
  <c r="K62" i="18" s="1"/>
  <c r="L62" i="18" s="1"/>
  <c r="M62" i="18" s="1"/>
  <c r="N62" i="18" s="1"/>
  <c r="O62" i="18" s="1"/>
  <c r="P62" i="18" s="1"/>
  <c r="Q62" i="18" s="1"/>
  <c r="R62" i="18" s="1"/>
  <c r="S62" i="18" s="1"/>
  <c r="T62" i="18" s="1"/>
  <c r="U62" i="18" s="1"/>
  <c r="V62" i="18" s="1"/>
  <c r="W62" i="18" s="1"/>
  <c r="X62" i="18" s="1"/>
  <c r="Y62" i="18" s="1"/>
  <c r="Z62" i="18" s="1"/>
  <c r="AA62" i="18" s="1"/>
  <c r="AB62" i="18" s="1"/>
  <c r="AC62" i="18" s="1"/>
  <c r="AD62" i="18" s="1"/>
  <c r="AE62" i="18" s="1"/>
  <c r="AF62" i="18" s="1"/>
  <c r="AG62" i="18" s="1"/>
  <c r="AH62" i="18" s="1"/>
  <c r="AI62" i="18" s="1"/>
  <c r="AJ62" i="18" s="1"/>
  <c r="AK62" i="18" s="1"/>
  <c r="AL62" i="18" s="1"/>
  <c r="AM62" i="18" s="1"/>
  <c r="AN62" i="18" s="1"/>
  <c r="AO62" i="18" s="1"/>
  <c r="AP62" i="18" s="1"/>
  <c r="AQ62" i="18" s="1"/>
  <c r="AR62" i="18" s="1"/>
  <c r="AS62" i="18" s="1"/>
  <c r="AT62" i="18" s="1"/>
  <c r="AU62" i="18" s="1"/>
  <c r="AV62" i="18" s="1"/>
  <c r="AW62" i="18" s="1"/>
  <c r="AX62" i="18" s="1"/>
  <c r="AY62" i="18" s="1"/>
  <c r="AZ62" i="18" s="1"/>
  <c r="BA62" i="18" s="1"/>
  <c r="BB62" i="18" s="1"/>
  <c r="BC62" i="18" s="1"/>
  <c r="BD62" i="18" s="1"/>
  <c r="BE62" i="18" s="1"/>
  <c r="BF62" i="18" s="1"/>
  <c r="BG62" i="18" s="1"/>
  <c r="BH62" i="18" s="1"/>
  <c r="BI62" i="18" s="1"/>
  <c r="BJ62" i="18" s="1"/>
  <c r="BK62" i="18" s="1"/>
  <c r="BL62" i="18" s="1"/>
  <c r="BM62" i="18" s="1"/>
  <c r="BN62" i="18" s="1"/>
  <c r="BO62" i="18" s="1"/>
  <c r="BP62" i="18" s="1"/>
  <c r="BQ62" i="18" s="1"/>
  <c r="BR62" i="18" s="1"/>
  <c r="BS62" i="18" s="1"/>
  <c r="BT62" i="18" s="1"/>
  <c r="BU62" i="18" s="1"/>
  <c r="BV62" i="18" s="1"/>
  <c r="BW62" i="18" s="1"/>
  <c r="BX62" i="18" s="1"/>
  <c r="BY62" i="18" s="1"/>
  <c r="BZ62" i="18" s="1"/>
  <c r="CA62" i="18" s="1"/>
  <c r="CB62" i="18" s="1"/>
  <c r="CC62" i="18" s="1"/>
  <c r="CD62" i="18" s="1"/>
  <c r="C61" i="18"/>
  <c r="D61" i="18" s="1"/>
  <c r="E61" i="18" s="1"/>
  <c r="F61" i="18" s="1"/>
  <c r="G61" i="18" s="1"/>
  <c r="H61" i="18" s="1"/>
  <c r="I61" i="18" s="1"/>
  <c r="J61" i="18" s="1"/>
  <c r="K61" i="18" s="1"/>
  <c r="L61" i="18" s="1"/>
  <c r="M61" i="18" s="1"/>
  <c r="N61" i="18" s="1"/>
  <c r="O61" i="18" s="1"/>
  <c r="P61" i="18" s="1"/>
  <c r="Q61" i="18" s="1"/>
  <c r="R61" i="18" s="1"/>
  <c r="S61" i="18" s="1"/>
  <c r="T61" i="18" s="1"/>
  <c r="U61" i="18" s="1"/>
  <c r="V61" i="18" s="1"/>
  <c r="W61" i="18" s="1"/>
  <c r="X61" i="18" s="1"/>
  <c r="Y61" i="18" s="1"/>
  <c r="Z61" i="18" s="1"/>
  <c r="AA61" i="18" s="1"/>
  <c r="AB61" i="18" s="1"/>
  <c r="AC61" i="18" s="1"/>
  <c r="AD61" i="18" s="1"/>
  <c r="AE61" i="18" s="1"/>
  <c r="AF61" i="18" s="1"/>
  <c r="AG61" i="18" s="1"/>
  <c r="AH61" i="18" s="1"/>
  <c r="AI61" i="18" s="1"/>
  <c r="AJ61" i="18" s="1"/>
  <c r="AK61" i="18" s="1"/>
  <c r="AL61" i="18" s="1"/>
  <c r="AM61" i="18" s="1"/>
  <c r="AN61" i="18" s="1"/>
  <c r="AO61" i="18" s="1"/>
  <c r="AP61" i="18" s="1"/>
  <c r="AQ61" i="18" s="1"/>
  <c r="AR61" i="18" s="1"/>
  <c r="AS61" i="18" s="1"/>
  <c r="AT61" i="18" s="1"/>
  <c r="AU61" i="18" s="1"/>
  <c r="AV61" i="18" s="1"/>
  <c r="AW61" i="18" s="1"/>
  <c r="AX61" i="18" s="1"/>
  <c r="AY61" i="18" s="1"/>
  <c r="AZ61" i="18" s="1"/>
  <c r="BA61" i="18" s="1"/>
  <c r="BB61" i="18" s="1"/>
  <c r="BC61" i="18" s="1"/>
  <c r="BD61" i="18" s="1"/>
  <c r="BE61" i="18" s="1"/>
  <c r="BF61" i="18" s="1"/>
  <c r="BG61" i="18" s="1"/>
  <c r="BH61" i="18" s="1"/>
  <c r="BI61" i="18" s="1"/>
  <c r="BJ61" i="18" s="1"/>
  <c r="BK61" i="18" s="1"/>
  <c r="BL61" i="18" s="1"/>
  <c r="BM61" i="18" s="1"/>
  <c r="BN61" i="18" s="1"/>
  <c r="BO61" i="18" s="1"/>
  <c r="BP61" i="18" s="1"/>
  <c r="BQ61" i="18" s="1"/>
  <c r="BR61" i="18" s="1"/>
  <c r="BS61" i="18" s="1"/>
  <c r="BT61" i="18" s="1"/>
  <c r="BU61" i="18" s="1"/>
  <c r="BV61" i="18" s="1"/>
  <c r="BW61" i="18" s="1"/>
  <c r="BX61" i="18" s="1"/>
  <c r="BY61" i="18" s="1"/>
  <c r="BZ61" i="18" s="1"/>
  <c r="CA61" i="18" s="1"/>
  <c r="CB61" i="18" s="1"/>
  <c r="CC61" i="18" s="1"/>
  <c r="CD61" i="18" s="1"/>
  <c r="C60" i="18"/>
  <c r="D60" i="18" s="1"/>
  <c r="E60" i="18" s="1"/>
  <c r="F60" i="18" s="1"/>
  <c r="G60" i="18" s="1"/>
  <c r="H60" i="18" s="1"/>
  <c r="I60" i="18" s="1"/>
  <c r="J60" i="18" s="1"/>
  <c r="K60" i="18" s="1"/>
  <c r="L60" i="18" s="1"/>
  <c r="M60" i="18" s="1"/>
  <c r="N60" i="18" s="1"/>
  <c r="O60" i="18" s="1"/>
  <c r="P60" i="18" s="1"/>
  <c r="Q60" i="18" s="1"/>
  <c r="R60" i="18" s="1"/>
  <c r="S60" i="18" s="1"/>
  <c r="T60" i="18" s="1"/>
  <c r="U60" i="18" s="1"/>
  <c r="V60" i="18" s="1"/>
  <c r="W60" i="18" s="1"/>
  <c r="X60" i="18" s="1"/>
  <c r="Y60" i="18" s="1"/>
  <c r="Z60" i="18" s="1"/>
  <c r="AA60" i="18" s="1"/>
  <c r="AB60" i="18" s="1"/>
  <c r="AC60" i="18" s="1"/>
  <c r="AD60" i="18" s="1"/>
  <c r="AE60" i="18" s="1"/>
  <c r="AF60" i="18" s="1"/>
  <c r="AG60" i="18" s="1"/>
  <c r="AH60" i="18" s="1"/>
  <c r="AI60" i="18" s="1"/>
  <c r="AJ60" i="18" s="1"/>
  <c r="AK60" i="18" s="1"/>
  <c r="AL60" i="18" s="1"/>
  <c r="AM60" i="18" s="1"/>
  <c r="AN60" i="18" s="1"/>
  <c r="AO60" i="18" s="1"/>
  <c r="AP60" i="18" s="1"/>
  <c r="AQ60" i="18" s="1"/>
  <c r="AR60" i="18" s="1"/>
  <c r="AS60" i="18" s="1"/>
  <c r="AT60" i="18" s="1"/>
  <c r="AU60" i="18" s="1"/>
  <c r="AV60" i="18" s="1"/>
  <c r="AW60" i="18" s="1"/>
  <c r="AX60" i="18" s="1"/>
  <c r="AY60" i="18" s="1"/>
  <c r="AZ60" i="18" s="1"/>
  <c r="BA60" i="18" s="1"/>
  <c r="BB60" i="18" s="1"/>
  <c r="BC60" i="18" s="1"/>
  <c r="BD60" i="18" s="1"/>
  <c r="BE60" i="18" s="1"/>
  <c r="BF60" i="18" s="1"/>
  <c r="BG60" i="18" s="1"/>
  <c r="BH60" i="18" s="1"/>
  <c r="BI60" i="18" s="1"/>
  <c r="BJ60" i="18" s="1"/>
  <c r="BK60" i="18" s="1"/>
  <c r="BL60" i="18" s="1"/>
  <c r="BM60" i="18" s="1"/>
  <c r="BN60" i="18" s="1"/>
  <c r="BO60" i="18" s="1"/>
  <c r="BP60" i="18" s="1"/>
  <c r="BQ60" i="18" s="1"/>
  <c r="BR60" i="18" s="1"/>
  <c r="BS60" i="18" s="1"/>
  <c r="BT60" i="18" s="1"/>
  <c r="BU60" i="18" s="1"/>
  <c r="BV60" i="18" s="1"/>
  <c r="BW60" i="18" s="1"/>
  <c r="BX60" i="18" s="1"/>
  <c r="BY60" i="18" s="1"/>
  <c r="BZ60" i="18" s="1"/>
  <c r="CA60" i="18" s="1"/>
  <c r="CB60" i="18" s="1"/>
  <c r="CC60" i="18" s="1"/>
  <c r="CD60" i="18" s="1"/>
  <c r="C59" i="18"/>
  <c r="D59" i="18" s="1"/>
  <c r="E59" i="18" s="1"/>
  <c r="F59" i="18" s="1"/>
  <c r="G59" i="18" s="1"/>
  <c r="H59" i="18" s="1"/>
  <c r="I59" i="18" s="1"/>
  <c r="J59" i="18" s="1"/>
  <c r="K59" i="18" s="1"/>
  <c r="L59" i="18" s="1"/>
  <c r="M59" i="18" s="1"/>
  <c r="N59" i="18" s="1"/>
  <c r="O59" i="18" s="1"/>
  <c r="P59" i="18" s="1"/>
  <c r="Q59" i="18" s="1"/>
  <c r="R59" i="18" s="1"/>
  <c r="S59" i="18" s="1"/>
  <c r="T59" i="18" s="1"/>
  <c r="U59" i="18" s="1"/>
  <c r="V59" i="18" s="1"/>
  <c r="W59" i="18" s="1"/>
  <c r="X59" i="18" s="1"/>
  <c r="Y59" i="18" s="1"/>
  <c r="Z59" i="18" s="1"/>
  <c r="AA59" i="18" s="1"/>
  <c r="AB59" i="18" s="1"/>
  <c r="AC59" i="18" s="1"/>
  <c r="AD59" i="18" s="1"/>
  <c r="AE59" i="18" s="1"/>
  <c r="AF59" i="18" s="1"/>
  <c r="AG59" i="18" s="1"/>
  <c r="AH59" i="18" s="1"/>
  <c r="AI59" i="18" s="1"/>
  <c r="AJ59" i="18" s="1"/>
  <c r="AK59" i="18" s="1"/>
  <c r="AL59" i="18" s="1"/>
  <c r="AM59" i="18" s="1"/>
  <c r="AN59" i="18" s="1"/>
  <c r="AO59" i="18" s="1"/>
  <c r="AP59" i="18" s="1"/>
  <c r="AQ59" i="18" s="1"/>
  <c r="AR59" i="18" s="1"/>
  <c r="AS59" i="18" s="1"/>
  <c r="AT59" i="18" s="1"/>
  <c r="AU59" i="18" s="1"/>
  <c r="AV59" i="18" s="1"/>
  <c r="AW59" i="18" s="1"/>
  <c r="AX59" i="18" s="1"/>
  <c r="AY59" i="18" s="1"/>
  <c r="AZ59" i="18" s="1"/>
  <c r="BA59" i="18" s="1"/>
  <c r="BB59" i="18" s="1"/>
  <c r="BC59" i="18" s="1"/>
  <c r="BD59" i="18" s="1"/>
  <c r="BE59" i="18" s="1"/>
  <c r="BF59" i="18" s="1"/>
  <c r="BG59" i="18" s="1"/>
  <c r="BH59" i="18" s="1"/>
  <c r="BI59" i="18" s="1"/>
  <c r="BJ59" i="18" s="1"/>
  <c r="BK59" i="18" s="1"/>
  <c r="BL59" i="18" s="1"/>
  <c r="BM59" i="18" s="1"/>
  <c r="BN59" i="18" s="1"/>
  <c r="BO59" i="18" s="1"/>
  <c r="BP59" i="18" s="1"/>
  <c r="BQ59" i="18" s="1"/>
  <c r="BR59" i="18" s="1"/>
  <c r="BS59" i="18" s="1"/>
  <c r="BT59" i="18" s="1"/>
  <c r="BU59" i="18" s="1"/>
  <c r="BV59" i="18" s="1"/>
  <c r="BW59" i="18" s="1"/>
  <c r="BX59" i="18" s="1"/>
  <c r="BY59" i="18" s="1"/>
  <c r="BZ59" i="18" s="1"/>
  <c r="CA59" i="18" s="1"/>
  <c r="CB59" i="18" s="1"/>
  <c r="CC59" i="18" s="1"/>
  <c r="CD59" i="18" s="1"/>
  <c r="CD55" i="18"/>
  <c r="CC55" i="18"/>
  <c r="CB55" i="18"/>
  <c r="CA55" i="18"/>
  <c r="BZ55" i="18"/>
  <c r="BY55" i="18"/>
  <c r="BX55" i="18"/>
  <c r="BW55" i="18"/>
  <c r="BV55" i="18"/>
  <c r="BU55" i="18"/>
  <c r="BT55" i="18"/>
  <c r="BS55" i="18"/>
  <c r="BR55" i="18"/>
  <c r="BQ55" i="18"/>
  <c r="BP55" i="18"/>
  <c r="BO55" i="18"/>
  <c r="BN55" i="18"/>
  <c r="BM55" i="18"/>
  <c r="BL55" i="18"/>
  <c r="BK55" i="18"/>
  <c r="BJ55" i="18"/>
  <c r="BI55" i="18"/>
  <c r="BH55" i="18"/>
  <c r="BG55" i="18"/>
  <c r="BF55" i="18"/>
  <c r="BE55" i="18"/>
  <c r="BD55" i="18"/>
  <c r="BC55" i="18"/>
  <c r="BB55" i="18"/>
  <c r="BA55" i="18"/>
  <c r="AZ55" i="18"/>
  <c r="CD54" i="18"/>
  <c r="CC54" i="18"/>
  <c r="CB54" i="18"/>
  <c r="CA54" i="18"/>
  <c r="BZ54" i="18"/>
  <c r="BY54" i="18"/>
  <c r="BX54" i="18"/>
  <c r="BW54" i="18"/>
  <c r="BV54" i="18"/>
  <c r="BU54" i="18"/>
  <c r="BT54" i="18"/>
  <c r="BS54" i="18"/>
  <c r="BR54" i="18"/>
  <c r="BQ54" i="18"/>
  <c r="BP54" i="18"/>
  <c r="BO54" i="18"/>
  <c r="BN54" i="18"/>
  <c r="BM54" i="18"/>
  <c r="BL54" i="18"/>
  <c r="BK54" i="18"/>
  <c r="BJ54" i="18"/>
  <c r="BI54" i="18"/>
  <c r="BH54" i="18"/>
  <c r="BG54" i="18"/>
  <c r="BF54" i="18"/>
  <c r="BE54" i="18"/>
  <c r="BD54" i="18"/>
  <c r="BC54" i="18"/>
  <c r="BB54" i="18"/>
  <c r="BA54" i="18"/>
  <c r="AZ54" i="18"/>
  <c r="CD53" i="18"/>
  <c r="CC53" i="18"/>
  <c r="CB53" i="18"/>
  <c r="CA53" i="18"/>
  <c r="BZ53" i="18"/>
  <c r="BY53" i="18"/>
  <c r="BX53" i="18"/>
  <c r="BW53" i="18"/>
  <c r="BV53" i="18"/>
  <c r="BU53" i="18"/>
  <c r="BT53" i="18"/>
  <c r="BS53" i="18"/>
  <c r="BR53" i="18"/>
  <c r="BQ53" i="18"/>
  <c r="BP53" i="18"/>
  <c r="BO53" i="18"/>
  <c r="BN53" i="18"/>
  <c r="BM53" i="18"/>
  <c r="BL53" i="18"/>
  <c r="BK53" i="18"/>
  <c r="BJ53" i="18"/>
  <c r="BI53" i="18"/>
  <c r="BH53" i="18"/>
  <c r="BG53" i="18"/>
  <c r="BF53" i="18"/>
  <c r="BE53" i="18"/>
  <c r="BD53" i="18"/>
  <c r="BC53" i="18"/>
  <c r="BB53" i="18"/>
  <c r="BA53" i="18"/>
  <c r="AZ53" i="18"/>
  <c r="CD20" i="18"/>
  <c r="CC20" i="18"/>
  <c r="CB20" i="18"/>
  <c r="CA20" i="18"/>
  <c r="BZ20" i="18"/>
  <c r="BY20" i="18"/>
  <c r="BX20" i="18"/>
  <c r="BW20" i="18"/>
  <c r="BV20" i="18"/>
  <c r="BU20" i="18"/>
  <c r="BT20" i="18"/>
  <c r="BS20" i="18"/>
  <c r="BR20" i="18"/>
  <c r="BQ20" i="18"/>
  <c r="BP20" i="18"/>
  <c r="BO20" i="18"/>
  <c r="BN20" i="18"/>
  <c r="BM20" i="18"/>
  <c r="BL20" i="18"/>
  <c r="BK20" i="18"/>
  <c r="BJ20" i="18"/>
  <c r="BI20" i="18"/>
  <c r="BH20" i="18"/>
  <c r="BG20" i="18"/>
  <c r="BF20" i="18"/>
  <c r="BE20" i="18"/>
  <c r="BD20" i="18"/>
  <c r="BC20" i="18"/>
  <c r="BB20" i="18"/>
  <c r="BA20" i="18"/>
  <c r="AZ20" i="18"/>
  <c r="AY20" i="18"/>
  <c r="AX20" i="18"/>
  <c r="AW20" i="18"/>
  <c r="AV20" i="18"/>
  <c r="AU20" i="18"/>
  <c r="AT20" i="18"/>
  <c r="AS20" i="18"/>
  <c r="AR20" i="18"/>
  <c r="AQ20" i="18"/>
  <c r="AP20" i="18"/>
  <c r="AO20" i="18"/>
  <c r="AN20" i="18"/>
  <c r="AM20" i="18"/>
  <c r="AL20" i="18"/>
  <c r="AK20" i="18"/>
  <c r="AJ20" i="18"/>
  <c r="AI20" i="18"/>
  <c r="AH20" i="18"/>
  <c r="AG20" i="18"/>
  <c r="AF20" i="18"/>
  <c r="AE20" i="18"/>
  <c r="AD20" i="18"/>
  <c r="AC20" i="18"/>
  <c r="AB20" i="18"/>
  <c r="AA20" i="18"/>
  <c r="Z20" i="18"/>
  <c r="Y20" i="18"/>
  <c r="X20" i="18"/>
  <c r="W20" i="18"/>
  <c r="V20" i="18"/>
  <c r="U20" i="18"/>
  <c r="T20" i="18"/>
  <c r="S20" i="18"/>
  <c r="R20" i="18"/>
  <c r="Q20" i="18"/>
  <c r="P20" i="18"/>
  <c r="O20" i="18"/>
  <c r="N20" i="18"/>
  <c r="M20" i="18"/>
  <c r="L20" i="18"/>
  <c r="K20" i="18"/>
  <c r="J20" i="18"/>
  <c r="I20" i="18"/>
  <c r="H20" i="18"/>
  <c r="G20" i="18"/>
  <c r="F20" i="18"/>
  <c r="E20" i="18"/>
  <c r="D20" i="18"/>
  <c r="C20" i="18"/>
  <c r="CD19" i="18"/>
  <c r="CC19" i="18"/>
  <c r="CB19" i="18"/>
  <c r="CA19" i="18"/>
  <c r="BZ19" i="18"/>
  <c r="BY19" i="18"/>
  <c r="BX19" i="18"/>
  <c r="BW19" i="18"/>
  <c r="BV19" i="18"/>
  <c r="BU19" i="18"/>
  <c r="BT19" i="18"/>
  <c r="BS19" i="18"/>
  <c r="BR19" i="18"/>
  <c r="BQ19" i="18"/>
  <c r="BP19" i="18"/>
  <c r="BO19" i="18"/>
  <c r="BN19" i="18"/>
  <c r="BM19" i="18"/>
  <c r="BL19" i="18"/>
  <c r="BK19" i="18"/>
  <c r="BJ19" i="18"/>
  <c r="BI19" i="18"/>
  <c r="BH19" i="18"/>
  <c r="BG19" i="18"/>
  <c r="BF19" i="18"/>
  <c r="BE19" i="18"/>
  <c r="BD19" i="18"/>
  <c r="BC19" i="18"/>
  <c r="BB19" i="18"/>
  <c r="BA19" i="18"/>
  <c r="AZ19" i="18"/>
  <c r="AY19" i="18"/>
  <c r="AX19" i="18"/>
  <c r="AW19" i="18"/>
  <c r="AV19" i="18"/>
  <c r="AU19" i="18"/>
  <c r="AT19" i="18"/>
  <c r="AS19" i="18"/>
  <c r="AR19" i="18"/>
  <c r="AQ19" i="18"/>
  <c r="AP19" i="18"/>
  <c r="AO19" i="18"/>
  <c r="AN19" i="18"/>
  <c r="AM19" i="18"/>
  <c r="AL19" i="18"/>
  <c r="AK19" i="18"/>
  <c r="AJ19" i="18"/>
  <c r="AI19" i="18"/>
  <c r="AH19" i="18"/>
  <c r="AG19" i="18"/>
  <c r="AF19" i="18"/>
  <c r="AE19" i="18"/>
  <c r="AD19" i="18"/>
  <c r="AC19" i="18"/>
  <c r="AB19" i="18"/>
  <c r="AA19" i="18"/>
  <c r="Z19" i="18"/>
  <c r="Y19" i="18"/>
  <c r="X19" i="18"/>
  <c r="W19" i="18"/>
  <c r="V19" i="18"/>
  <c r="U19" i="18"/>
  <c r="T19" i="18"/>
  <c r="S19" i="18"/>
  <c r="R19" i="18"/>
  <c r="Q19" i="18"/>
  <c r="P19" i="18"/>
  <c r="O19" i="18"/>
  <c r="N19" i="18"/>
  <c r="M19" i="18"/>
  <c r="L19" i="18"/>
  <c r="K19" i="18"/>
  <c r="J19" i="18"/>
  <c r="I19" i="18"/>
  <c r="H19" i="18"/>
  <c r="G19" i="18"/>
  <c r="F19" i="18"/>
  <c r="E19" i="18"/>
  <c r="D19" i="18"/>
  <c r="C19" i="18"/>
  <c r="CD18" i="18"/>
  <c r="CC18" i="18"/>
  <c r="CB18" i="18"/>
  <c r="CA18" i="18"/>
  <c r="BZ18" i="18"/>
  <c r="BY18" i="18"/>
  <c r="BX18" i="18"/>
  <c r="BW18" i="18"/>
  <c r="BV18" i="18"/>
  <c r="BU18" i="18"/>
  <c r="BT18" i="18"/>
  <c r="BS18" i="18"/>
  <c r="BR18" i="18"/>
  <c r="BQ18" i="18"/>
  <c r="BP18" i="18"/>
  <c r="BO18" i="18"/>
  <c r="BN18" i="18"/>
  <c r="BM18" i="18"/>
  <c r="BL18" i="18"/>
  <c r="BK18" i="18"/>
  <c r="BJ18" i="18"/>
  <c r="BI18" i="18"/>
  <c r="BH18" i="18"/>
  <c r="BG18" i="18"/>
  <c r="BF18" i="18"/>
  <c r="BE18" i="18"/>
  <c r="BD18" i="18"/>
  <c r="BC18" i="18"/>
  <c r="BB18" i="18"/>
  <c r="BA18" i="18"/>
  <c r="AZ18" i="18"/>
  <c r="AY18" i="18"/>
  <c r="AX18" i="18"/>
  <c r="AW18" i="18"/>
  <c r="AV18" i="18"/>
  <c r="AU18" i="18"/>
  <c r="AT18" i="18"/>
  <c r="AS18" i="18"/>
  <c r="AR18" i="18"/>
  <c r="AQ18" i="18"/>
  <c r="AP18" i="18"/>
  <c r="AO18" i="18"/>
  <c r="AN18" i="18"/>
  <c r="AM18" i="18"/>
  <c r="AL18" i="18"/>
  <c r="AK18" i="18"/>
  <c r="AJ18" i="18"/>
  <c r="AI18" i="18"/>
  <c r="AH18" i="18"/>
  <c r="AG18" i="18"/>
  <c r="AF18" i="18"/>
  <c r="AE18" i="18"/>
  <c r="AD18" i="18"/>
  <c r="AC18" i="18"/>
  <c r="AB18" i="18"/>
  <c r="AA18" i="18"/>
  <c r="Z18" i="18"/>
  <c r="Y18" i="18"/>
  <c r="X18" i="18"/>
  <c r="W18" i="18"/>
  <c r="V18" i="18"/>
  <c r="U18" i="18"/>
  <c r="T18" i="18"/>
  <c r="S18" i="18"/>
  <c r="R18" i="18"/>
  <c r="Q18" i="18"/>
  <c r="P18" i="18"/>
  <c r="O18" i="18"/>
  <c r="N18" i="18"/>
  <c r="M18" i="18"/>
  <c r="L18" i="18"/>
  <c r="K18" i="18"/>
  <c r="J18" i="18"/>
  <c r="I18" i="18"/>
  <c r="H18" i="18"/>
  <c r="G18" i="18"/>
  <c r="F18" i="18"/>
  <c r="E18" i="18"/>
  <c r="D18" i="18"/>
  <c r="C18" i="18"/>
  <c r="CD17" i="18"/>
  <c r="CC17" i="18"/>
  <c r="CB17" i="18"/>
  <c r="CA17" i="18"/>
  <c r="BZ17" i="18"/>
  <c r="BY17" i="18"/>
  <c r="BX17" i="18"/>
  <c r="BW17" i="18"/>
  <c r="BV17" i="18"/>
  <c r="BU17" i="18"/>
  <c r="BT17" i="18"/>
  <c r="BS17" i="18"/>
  <c r="BR17" i="18"/>
  <c r="BQ17" i="18"/>
  <c r="BP17" i="18"/>
  <c r="BO17" i="18"/>
  <c r="BN17" i="18"/>
  <c r="BM17" i="18"/>
  <c r="BL17" i="18"/>
  <c r="BK17" i="18"/>
  <c r="BJ17" i="18"/>
  <c r="BI17" i="18"/>
  <c r="BH17" i="18"/>
  <c r="BG17" i="18"/>
  <c r="BF17" i="18"/>
  <c r="BE17" i="18"/>
  <c r="BD17" i="18"/>
  <c r="BC17" i="18"/>
  <c r="BB17" i="18"/>
  <c r="BA17" i="18"/>
  <c r="AZ17" i="18"/>
  <c r="AY17" i="18"/>
  <c r="AX17" i="18"/>
  <c r="AW17" i="18"/>
  <c r="AV17" i="18"/>
  <c r="AU17" i="18"/>
  <c r="AT17" i="18"/>
  <c r="AS17" i="18"/>
  <c r="AR17" i="18"/>
  <c r="AQ17" i="18"/>
  <c r="AP17" i="18"/>
  <c r="AO17" i="18"/>
  <c r="AN17" i="18"/>
  <c r="AM17" i="18"/>
  <c r="AL17" i="18"/>
  <c r="AK17" i="18"/>
  <c r="AJ17" i="18"/>
  <c r="AI17" i="18"/>
  <c r="AH17" i="18"/>
  <c r="AG17" i="18"/>
  <c r="AF17" i="18"/>
  <c r="AE17" i="18"/>
  <c r="AD17" i="18"/>
  <c r="AC17" i="18"/>
  <c r="AB17" i="18"/>
  <c r="AA17" i="18"/>
  <c r="Z17" i="18"/>
  <c r="Y17" i="18"/>
  <c r="X17" i="18"/>
  <c r="W17" i="18"/>
  <c r="V17" i="18"/>
  <c r="U17" i="18"/>
  <c r="T17" i="18"/>
  <c r="S17" i="18"/>
  <c r="R17" i="18"/>
  <c r="Q17" i="18"/>
  <c r="P17" i="18"/>
  <c r="O17" i="18"/>
  <c r="N17" i="18"/>
  <c r="M17" i="18"/>
  <c r="L17" i="18"/>
  <c r="K17" i="18"/>
  <c r="J17" i="18"/>
  <c r="I17" i="18"/>
  <c r="H17" i="18"/>
  <c r="G17" i="18"/>
  <c r="F17" i="18"/>
  <c r="E17" i="18"/>
  <c r="D17" i="18"/>
  <c r="C17" i="18"/>
  <c r="CD13" i="18"/>
  <c r="CC13" i="18"/>
  <c r="CB13" i="18"/>
  <c r="CA13" i="18"/>
  <c r="BZ13" i="18"/>
  <c r="BY13" i="18"/>
  <c r="BX13" i="18"/>
  <c r="BW13" i="18"/>
  <c r="BV13" i="18"/>
  <c r="BU13" i="18"/>
  <c r="BT13" i="18"/>
  <c r="BS13" i="18"/>
  <c r="BR13" i="18"/>
  <c r="BQ13" i="18"/>
  <c r="BP13" i="18"/>
  <c r="BO13" i="18"/>
  <c r="BN13" i="18"/>
  <c r="BM13" i="18"/>
  <c r="BL13" i="18"/>
  <c r="BK13" i="18"/>
  <c r="BJ13" i="18"/>
  <c r="BI13" i="18"/>
  <c r="BH13" i="18"/>
  <c r="BG13" i="18"/>
  <c r="BF13" i="18"/>
  <c r="BE13" i="18"/>
  <c r="BD13" i="18"/>
  <c r="BC13" i="18"/>
  <c r="BB13" i="18"/>
  <c r="BA13" i="18"/>
  <c r="AZ13" i="18"/>
  <c r="AY13" i="18"/>
  <c r="AX13" i="18"/>
  <c r="AW13" i="18"/>
  <c r="AV13" i="18"/>
  <c r="AU13" i="18"/>
  <c r="AT13" i="18"/>
  <c r="AS13" i="18"/>
  <c r="AR13" i="18"/>
  <c r="AQ13" i="18"/>
  <c r="AP13" i="18"/>
  <c r="AO13" i="18"/>
  <c r="AN13" i="18"/>
  <c r="AM13" i="18"/>
  <c r="AL13" i="18"/>
  <c r="AK13" i="18"/>
  <c r="AJ13" i="18"/>
  <c r="AI13" i="18"/>
  <c r="AH13" i="18"/>
  <c r="AG13" i="18"/>
  <c r="AF13" i="18"/>
  <c r="AE13" i="18"/>
  <c r="AD13" i="18"/>
  <c r="AC13" i="18"/>
  <c r="AB13" i="18"/>
  <c r="AA13" i="18"/>
  <c r="Z13" i="18"/>
  <c r="Y13" i="18"/>
  <c r="X13" i="18"/>
  <c r="W13" i="18"/>
  <c r="V13" i="18"/>
  <c r="U13" i="18"/>
  <c r="T13" i="18"/>
  <c r="S13" i="18"/>
  <c r="R13" i="18"/>
  <c r="Q13" i="18"/>
  <c r="P13" i="18"/>
  <c r="O13" i="18"/>
  <c r="N13" i="18"/>
  <c r="M13" i="18"/>
  <c r="L13" i="18"/>
  <c r="K13" i="18"/>
  <c r="J13" i="18"/>
  <c r="I13" i="18"/>
  <c r="H13" i="18"/>
  <c r="G13" i="18"/>
  <c r="F13" i="18"/>
  <c r="E13" i="18"/>
  <c r="D13" i="18"/>
  <c r="C13" i="18"/>
  <c r="CD12" i="18"/>
  <c r="CC12" i="18"/>
  <c r="CB12" i="18"/>
  <c r="CA12" i="18"/>
  <c r="BZ12" i="18"/>
  <c r="BY12" i="18"/>
  <c r="BX12" i="18"/>
  <c r="BW12" i="18"/>
  <c r="BV12" i="18"/>
  <c r="BU12" i="18"/>
  <c r="BT12" i="18"/>
  <c r="BS12" i="18"/>
  <c r="BR12" i="18"/>
  <c r="BQ12" i="18"/>
  <c r="BP12" i="18"/>
  <c r="BO12" i="18"/>
  <c r="BN12" i="18"/>
  <c r="BM12" i="18"/>
  <c r="BL12" i="18"/>
  <c r="BK12" i="18"/>
  <c r="BJ12" i="18"/>
  <c r="BI12" i="18"/>
  <c r="BH12" i="18"/>
  <c r="BG12" i="18"/>
  <c r="BF12" i="18"/>
  <c r="BE12" i="18"/>
  <c r="BD12" i="18"/>
  <c r="BC12" i="18"/>
  <c r="BB12" i="18"/>
  <c r="BA12" i="18"/>
  <c r="AZ12" i="18"/>
  <c r="AY12" i="18"/>
  <c r="AX12" i="18"/>
  <c r="AW12" i="18"/>
  <c r="AV12" i="18"/>
  <c r="AU12" i="18"/>
  <c r="AT12" i="18"/>
  <c r="AS12" i="18"/>
  <c r="AR12" i="18"/>
  <c r="AQ12" i="18"/>
  <c r="AP12" i="18"/>
  <c r="AO12" i="18"/>
  <c r="AN12" i="18"/>
  <c r="AM12" i="18"/>
  <c r="AL12" i="18"/>
  <c r="AK12" i="18"/>
  <c r="AJ12" i="18"/>
  <c r="AI12" i="18"/>
  <c r="AH12" i="18"/>
  <c r="AG12" i="18"/>
  <c r="AF12" i="18"/>
  <c r="AE12" i="18"/>
  <c r="AD12" i="18"/>
  <c r="AC12" i="18"/>
  <c r="AB12" i="18"/>
  <c r="AA12" i="18"/>
  <c r="Z12" i="18"/>
  <c r="Y12" i="18"/>
  <c r="X12" i="18"/>
  <c r="W12" i="18"/>
  <c r="V12" i="18"/>
  <c r="U12" i="18"/>
  <c r="T12" i="18"/>
  <c r="S12" i="18"/>
  <c r="R12" i="18"/>
  <c r="Q12" i="18"/>
  <c r="P12" i="18"/>
  <c r="O12" i="18"/>
  <c r="N12" i="18"/>
  <c r="M12" i="18"/>
  <c r="L12" i="18"/>
  <c r="K12" i="18"/>
  <c r="J12" i="18"/>
  <c r="I12" i="18"/>
  <c r="H12" i="18"/>
  <c r="G12" i="18"/>
  <c r="F12" i="18"/>
  <c r="E12" i="18"/>
  <c r="D12" i="18"/>
  <c r="C12" i="18"/>
  <c r="CD11" i="18"/>
  <c r="CC11" i="18"/>
  <c r="CB11" i="18"/>
  <c r="CA11" i="18"/>
  <c r="BZ11" i="18"/>
  <c r="BY11" i="18"/>
  <c r="BX11" i="18"/>
  <c r="BW11" i="18"/>
  <c r="BV11" i="18"/>
  <c r="BU11" i="18"/>
  <c r="BT11" i="18"/>
  <c r="BS11" i="18"/>
  <c r="BR11" i="18"/>
  <c r="BQ11" i="18"/>
  <c r="BP11" i="18"/>
  <c r="BO11" i="18"/>
  <c r="BN11" i="18"/>
  <c r="BM11" i="18"/>
  <c r="BL11" i="18"/>
  <c r="BK11" i="18"/>
  <c r="BJ11" i="18"/>
  <c r="BI11" i="18"/>
  <c r="BH11" i="18"/>
  <c r="BG11" i="18"/>
  <c r="BF11" i="18"/>
  <c r="BE11" i="18"/>
  <c r="BD11" i="18"/>
  <c r="BC11" i="18"/>
  <c r="BB11" i="18"/>
  <c r="BA11" i="18"/>
  <c r="AZ11" i="18"/>
  <c r="AY11" i="18"/>
  <c r="AX11" i="18"/>
  <c r="AW11" i="18"/>
  <c r="AV11" i="18"/>
  <c r="AU11" i="18"/>
  <c r="AT11" i="18"/>
  <c r="AS11" i="18"/>
  <c r="AR11" i="18"/>
  <c r="AQ11" i="18"/>
  <c r="AP11" i="18"/>
  <c r="AO11" i="18"/>
  <c r="AN11" i="18"/>
  <c r="AM11" i="18"/>
  <c r="AL11" i="18"/>
  <c r="AK11" i="18"/>
  <c r="AJ11" i="18"/>
  <c r="AI11" i="18"/>
  <c r="AH11" i="18"/>
  <c r="AG11" i="18"/>
  <c r="AF11" i="18"/>
  <c r="AE11" i="18"/>
  <c r="AD11" i="18"/>
  <c r="AC11" i="18"/>
  <c r="AB11" i="18"/>
  <c r="AA11" i="18"/>
  <c r="Z11" i="18"/>
  <c r="Y11" i="18"/>
  <c r="X11" i="18"/>
  <c r="W11" i="18"/>
  <c r="V11" i="18"/>
  <c r="U11" i="18"/>
  <c r="T11" i="18"/>
  <c r="S11" i="18"/>
  <c r="R11" i="18"/>
  <c r="Q11" i="18"/>
  <c r="P11" i="18"/>
  <c r="O11" i="18"/>
  <c r="N11" i="18"/>
  <c r="M11" i="18"/>
  <c r="L11" i="18"/>
  <c r="K11" i="18"/>
  <c r="J11" i="18"/>
  <c r="I11" i="18"/>
  <c r="H11" i="18"/>
  <c r="G11" i="18"/>
  <c r="F11" i="18"/>
  <c r="E11" i="18"/>
  <c r="D11" i="18"/>
  <c r="C11" i="18"/>
  <c r="CD7" i="18"/>
  <c r="CC7" i="18"/>
  <c r="CB7" i="18"/>
  <c r="CA7" i="18"/>
  <c r="BZ7" i="18"/>
  <c r="BY7" i="18"/>
  <c r="BX7" i="18"/>
  <c r="BW7" i="18"/>
  <c r="BV7" i="18"/>
  <c r="BU7" i="18"/>
  <c r="BT7" i="18"/>
  <c r="BS7" i="18"/>
  <c r="BR7" i="18"/>
  <c r="BQ7" i="18"/>
  <c r="BP7" i="18"/>
  <c r="BO7" i="18"/>
  <c r="BN7" i="18"/>
  <c r="BM7" i="18"/>
  <c r="BL7" i="18"/>
  <c r="BK7" i="18"/>
  <c r="BJ7" i="18"/>
  <c r="BI7" i="18"/>
  <c r="BH7" i="18"/>
  <c r="BG7" i="18"/>
  <c r="BF7" i="18"/>
  <c r="BE7" i="18"/>
  <c r="BD7" i="18"/>
  <c r="BC7" i="18"/>
  <c r="BB7" i="18"/>
  <c r="BA7" i="18"/>
  <c r="AZ7" i="18"/>
  <c r="AY7" i="18"/>
  <c r="AX7" i="18"/>
  <c r="AW7" i="18"/>
  <c r="AV7" i="18"/>
  <c r="AU7" i="18"/>
  <c r="AT7" i="18"/>
  <c r="AS7" i="18"/>
  <c r="AR7" i="18"/>
  <c r="AQ7" i="18"/>
  <c r="AP7" i="18"/>
  <c r="AO7" i="18"/>
  <c r="AN7" i="18"/>
  <c r="AM7" i="18"/>
  <c r="AL7" i="18"/>
  <c r="AK7" i="18"/>
  <c r="AJ7" i="18"/>
  <c r="AI7" i="18"/>
  <c r="AH7" i="18"/>
  <c r="AG7" i="18"/>
  <c r="AF7" i="18"/>
  <c r="AE7" i="18"/>
  <c r="AD7" i="18"/>
  <c r="AC7" i="18"/>
  <c r="AB7" i="18"/>
  <c r="AA7" i="18"/>
  <c r="Z7" i="18"/>
  <c r="Y7" i="18"/>
  <c r="X7" i="18"/>
  <c r="W7" i="18"/>
  <c r="V7" i="18"/>
  <c r="U7" i="18"/>
  <c r="T7" i="18"/>
  <c r="S7" i="18"/>
  <c r="R7" i="18"/>
  <c r="Q7" i="18"/>
  <c r="P7" i="18"/>
  <c r="O7" i="18"/>
  <c r="N7" i="18"/>
  <c r="M7" i="18"/>
  <c r="L7" i="18"/>
  <c r="K7" i="18"/>
  <c r="J7" i="18"/>
  <c r="I7" i="18"/>
  <c r="H7" i="18"/>
  <c r="G7" i="18"/>
  <c r="F7" i="18"/>
  <c r="E7" i="18"/>
  <c r="D7" i="18"/>
  <c r="C7" i="18"/>
  <c r="CD6" i="18"/>
  <c r="CC6" i="18"/>
  <c r="CB6" i="18"/>
  <c r="CA6" i="18"/>
  <c r="BZ6" i="18"/>
  <c r="BY6" i="18"/>
  <c r="BX6" i="18"/>
  <c r="BW6" i="18"/>
  <c r="BV6" i="18"/>
  <c r="BU6" i="18"/>
  <c r="BT6" i="18"/>
  <c r="BS6" i="18"/>
  <c r="BR6" i="18"/>
  <c r="BQ6" i="18"/>
  <c r="BP6" i="18"/>
  <c r="BO6" i="18"/>
  <c r="BN6" i="18"/>
  <c r="BM6" i="18"/>
  <c r="BL6" i="18"/>
  <c r="BK6" i="18"/>
  <c r="BJ6" i="18"/>
  <c r="BI6" i="18"/>
  <c r="BH6" i="18"/>
  <c r="BG6" i="18"/>
  <c r="BF6" i="18"/>
  <c r="BE6" i="18"/>
  <c r="BD6" i="18"/>
  <c r="BC6" i="18"/>
  <c r="BB6" i="18"/>
  <c r="BA6" i="18"/>
  <c r="AZ6" i="18"/>
  <c r="AY6" i="18"/>
  <c r="AX6" i="18"/>
  <c r="AW6" i="18"/>
  <c r="AV6" i="18"/>
  <c r="AU6" i="18"/>
  <c r="AT6" i="18"/>
  <c r="AS6" i="18"/>
  <c r="AR6" i="18"/>
  <c r="AQ6" i="18"/>
  <c r="AP6" i="18"/>
  <c r="AO6" i="18"/>
  <c r="AN6" i="18"/>
  <c r="AM6" i="18"/>
  <c r="AL6" i="18"/>
  <c r="AK6" i="18"/>
  <c r="AJ6" i="18"/>
  <c r="AI6" i="18"/>
  <c r="AH6" i="18"/>
  <c r="AG6" i="18"/>
  <c r="AF6" i="18"/>
  <c r="AE6" i="18"/>
  <c r="AD6" i="18"/>
  <c r="AC6" i="18"/>
  <c r="AB6" i="18"/>
  <c r="AA6" i="18"/>
  <c r="Z6" i="18"/>
  <c r="Y6" i="18"/>
  <c r="X6" i="18"/>
  <c r="W6" i="18"/>
  <c r="V6" i="18"/>
  <c r="U6" i="18"/>
  <c r="T6" i="18"/>
  <c r="S6" i="18"/>
  <c r="R6" i="18"/>
  <c r="Q6" i="18"/>
  <c r="P6" i="18"/>
  <c r="O6" i="18"/>
  <c r="N6" i="18"/>
  <c r="M6" i="18"/>
  <c r="L6" i="18"/>
  <c r="K6" i="18"/>
  <c r="J6" i="18"/>
  <c r="I6" i="18"/>
  <c r="H6" i="18"/>
  <c r="G6" i="18"/>
  <c r="F6" i="18"/>
  <c r="E6" i="18"/>
  <c r="D6" i="18"/>
  <c r="C6" i="18"/>
  <c r="CD5" i="18"/>
  <c r="CC5" i="18"/>
  <c r="CB5" i="18"/>
  <c r="CA5" i="18"/>
  <c r="BZ5" i="18"/>
  <c r="BY5" i="18"/>
  <c r="BX5" i="18"/>
  <c r="BW5" i="18"/>
  <c r="BV5" i="18"/>
  <c r="BU5" i="18"/>
  <c r="BT5" i="18"/>
  <c r="BS5" i="18"/>
  <c r="BR5" i="18"/>
  <c r="BQ5" i="18"/>
  <c r="BP5" i="18"/>
  <c r="BO5" i="18"/>
  <c r="BN5" i="18"/>
  <c r="BM5" i="18"/>
  <c r="BL5" i="18"/>
  <c r="BK5" i="18"/>
  <c r="BJ5" i="18"/>
  <c r="BI5" i="18"/>
  <c r="BH5" i="18"/>
  <c r="BG5" i="18"/>
  <c r="BF5" i="18"/>
  <c r="BE5" i="18"/>
  <c r="BD5" i="18"/>
  <c r="BC5" i="18"/>
  <c r="BB5" i="18"/>
  <c r="BA5" i="18"/>
  <c r="AZ5" i="18"/>
  <c r="AY5" i="18"/>
  <c r="AX5" i="18"/>
  <c r="AW5" i="18"/>
  <c r="AV5" i="18"/>
  <c r="AU5" i="18"/>
  <c r="AT5" i="18"/>
  <c r="AS5" i="18"/>
  <c r="AR5" i="18"/>
  <c r="AQ5" i="18"/>
  <c r="AP5" i="18"/>
  <c r="AO5" i="18"/>
  <c r="AN5" i="18"/>
  <c r="AM5" i="18"/>
  <c r="AL5" i="18"/>
  <c r="AK5" i="18"/>
  <c r="AJ5" i="18"/>
  <c r="AI5" i="18"/>
  <c r="AH5" i="18"/>
  <c r="AG5" i="18"/>
  <c r="AF5" i="18"/>
  <c r="AE5" i="18"/>
  <c r="AD5" i="18"/>
  <c r="AC5" i="18"/>
  <c r="AB5" i="18"/>
  <c r="AA5" i="18"/>
  <c r="Z5" i="18"/>
  <c r="Y5" i="18"/>
  <c r="X5" i="18"/>
  <c r="W5" i="18"/>
  <c r="V5" i="18"/>
  <c r="U5" i="18"/>
  <c r="T5" i="18"/>
  <c r="S5" i="18"/>
  <c r="R5" i="18"/>
  <c r="Q5" i="18"/>
  <c r="P5" i="18"/>
  <c r="O5" i="18"/>
  <c r="N5" i="18"/>
  <c r="M5" i="18"/>
  <c r="L5" i="18"/>
  <c r="K5" i="18"/>
  <c r="J5" i="18"/>
  <c r="I5" i="18"/>
  <c r="H5" i="18"/>
  <c r="G5" i="18"/>
  <c r="F5" i="18"/>
  <c r="E5" i="18"/>
  <c r="D5" i="18"/>
  <c r="C5" i="18"/>
  <c r="B31" i="17"/>
  <c r="BK30" i="17"/>
  <c r="B30" i="17"/>
  <c r="Y29" i="17"/>
  <c r="B29" i="17"/>
  <c r="B28" i="17"/>
  <c r="AK27" i="17"/>
  <c r="B27" i="17"/>
  <c r="B24" i="17"/>
  <c r="BK23" i="17"/>
  <c r="AS23" i="17"/>
  <c r="AC23" i="17"/>
  <c r="M23" i="17"/>
  <c r="B23" i="17"/>
  <c r="B22" i="17"/>
  <c r="BO21" i="17"/>
  <c r="AY21" i="17"/>
  <c r="AI21" i="17"/>
  <c r="S21" i="17"/>
  <c r="C21" i="17"/>
  <c r="B21" i="17"/>
  <c r="CD16" i="17"/>
  <c r="CD31" i="17" s="1"/>
  <c r="CC16" i="17"/>
  <c r="CC31" i="17" s="1"/>
  <c r="CB16" i="17"/>
  <c r="CB31" i="17" s="1"/>
  <c r="CA16" i="17"/>
  <c r="CA31" i="17" s="1"/>
  <c r="BZ16" i="17"/>
  <c r="BZ31" i="17" s="1"/>
  <c r="BY16" i="17"/>
  <c r="BY31" i="17" s="1"/>
  <c r="BX16" i="17"/>
  <c r="BX31" i="17" s="1"/>
  <c r="BW16" i="17"/>
  <c r="BW31" i="17" s="1"/>
  <c r="BV16" i="17"/>
  <c r="BV31" i="17" s="1"/>
  <c r="BU16" i="17"/>
  <c r="BU31" i="17" s="1"/>
  <c r="BT16" i="17"/>
  <c r="BT31" i="17" s="1"/>
  <c r="BS16" i="17"/>
  <c r="BS31" i="17" s="1"/>
  <c r="BR16" i="17"/>
  <c r="BR31" i="17" s="1"/>
  <c r="BQ16" i="17"/>
  <c r="BQ31" i="17" s="1"/>
  <c r="BP16" i="17"/>
  <c r="BP31" i="17" s="1"/>
  <c r="BO16" i="17"/>
  <c r="BO31" i="17" s="1"/>
  <c r="BN16" i="17"/>
  <c r="BN31" i="17" s="1"/>
  <c r="BM16" i="17"/>
  <c r="BM31" i="17" s="1"/>
  <c r="BL16" i="17"/>
  <c r="BL31" i="17" s="1"/>
  <c r="BK16" i="17"/>
  <c r="BK31" i="17" s="1"/>
  <c r="BJ16" i="17"/>
  <c r="BJ31" i="17" s="1"/>
  <c r="BI16" i="17"/>
  <c r="BI31" i="17" s="1"/>
  <c r="BH16" i="17"/>
  <c r="BH31" i="17" s="1"/>
  <c r="BG16" i="17"/>
  <c r="BG31" i="17" s="1"/>
  <c r="BF16" i="17"/>
  <c r="BF31" i="17" s="1"/>
  <c r="BE16" i="17"/>
  <c r="BE31" i="17" s="1"/>
  <c r="BD16" i="17"/>
  <c r="BD31" i="17" s="1"/>
  <c r="BC16" i="17"/>
  <c r="BC31" i="17" s="1"/>
  <c r="BB16" i="17"/>
  <c r="BB31" i="17" s="1"/>
  <c r="BA16" i="17"/>
  <c r="BA31" i="17" s="1"/>
  <c r="AZ16" i="17"/>
  <c r="AZ31" i="17" s="1"/>
  <c r="AY16" i="17"/>
  <c r="AY31" i="17" s="1"/>
  <c r="AX16" i="17"/>
  <c r="AX31" i="17" s="1"/>
  <c r="AW16" i="17"/>
  <c r="AW31" i="17" s="1"/>
  <c r="AV16" i="17"/>
  <c r="AU16" i="17"/>
  <c r="AU31" i="17" s="1"/>
  <c r="AT16" i="17"/>
  <c r="AT31" i="17" s="1"/>
  <c r="AS16" i="17"/>
  <c r="AS31" i="17" s="1"/>
  <c r="AR16" i="17"/>
  <c r="AR31" i="17" s="1"/>
  <c r="AQ16" i="17"/>
  <c r="AQ31" i="17" s="1"/>
  <c r="AP16" i="17"/>
  <c r="AP31" i="17" s="1"/>
  <c r="AO16" i="17"/>
  <c r="AO31" i="17" s="1"/>
  <c r="AN16" i="17"/>
  <c r="AN31" i="17" s="1"/>
  <c r="AM16" i="17"/>
  <c r="AM31" i="17" s="1"/>
  <c r="AL16" i="17"/>
  <c r="AL31" i="17" s="1"/>
  <c r="AK16" i="17"/>
  <c r="AK31" i="17" s="1"/>
  <c r="AJ16" i="17"/>
  <c r="AJ31" i="17" s="1"/>
  <c r="AI16" i="17"/>
  <c r="AI31" i="17" s="1"/>
  <c r="AH16" i="17"/>
  <c r="AH31" i="17" s="1"/>
  <c r="AG16" i="17"/>
  <c r="AG31" i="17" s="1"/>
  <c r="AF16" i="17"/>
  <c r="AF31" i="17" s="1"/>
  <c r="AE16" i="17"/>
  <c r="AE31" i="17" s="1"/>
  <c r="AD16" i="17"/>
  <c r="AD31" i="17" s="1"/>
  <c r="AC16" i="17"/>
  <c r="AC31" i="17" s="1"/>
  <c r="AB16" i="17"/>
  <c r="AB31" i="17" s="1"/>
  <c r="AA16" i="17"/>
  <c r="AA31" i="17" s="1"/>
  <c r="Z16" i="17"/>
  <c r="Z31" i="17" s="1"/>
  <c r="Y16" i="17"/>
  <c r="Y31" i="17" s="1"/>
  <c r="X16" i="17"/>
  <c r="X31" i="17" s="1"/>
  <c r="W16" i="17"/>
  <c r="W31" i="17" s="1"/>
  <c r="V16" i="17"/>
  <c r="V31" i="17" s="1"/>
  <c r="U16" i="17"/>
  <c r="U31" i="17" s="1"/>
  <c r="T16" i="17"/>
  <c r="T31" i="17" s="1"/>
  <c r="S16" i="17"/>
  <c r="S31" i="17" s="1"/>
  <c r="R16" i="17"/>
  <c r="R31" i="17" s="1"/>
  <c r="Q16" i="17"/>
  <c r="Q31" i="17" s="1"/>
  <c r="P16" i="17"/>
  <c r="P31" i="17" s="1"/>
  <c r="O16" i="17"/>
  <c r="O31" i="17" s="1"/>
  <c r="N16" i="17"/>
  <c r="N31" i="17" s="1"/>
  <c r="M16" i="17"/>
  <c r="M31" i="17" s="1"/>
  <c r="L16" i="17"/>
  <c r="L31" i="17" s="1"/>
  <c r="K16" i="17"/>
  <c r="K31" i="17" s="1"/>
  <c r="J16" i="17"/>
  <c r="J31" i="17" s="1"/>
  <c r="I16" i="17"/>
  <c r="I31" i="17" s="1"/>
  <c r="H16" i="17"/>
  <c r="H31" i="17" s="1"/>
  <c r="G16" i="17"/>
  <c r="G31" i="17" s="1"/>
  <c r="F16" i="17"/>
  <c r="F31" i="17" s="1"/>
  <c r="E16" i="17"/>
  <c r="E31" i="17" s="1"/>
  <c r="D16" i="17"/>
  <c r="D31" i="17" s="1"/>
  <c r="C16" i="17"/>
  <c r="C31" i="17" s="1"/>
  <c r="CD15" i="17"/>
  <c r="CD30" i="17" s="1"/>
  <c r="CC15" i="17"/>
  <c r="CC30" i="17" s="1"/>
  <c r="CB15" i="17"/>
  <c r="CB30" i="17" s="1"/>
  <c r="CA15" i="17"/>
  <c r="CA30" i="17" s="1"/>
  <c r="BZ15" i="17"/>
  <c r="BZ30" i="17" s="1"/>
  <c r="BY15" i="17"/>
  <c r="BY30" i="17" s="1"/>
  <c r="BX15" i="17"/>
  <c r="BX30" i="17" s="1"/>
  <c r="BW15" i="17"/>
  <c r="BW30" i="17" s="1"/>
  <c r="BV15" i="17"/>
  <c r="BV30" i="17" s="1"/>
  <c r="BU15" i="17"/>
  <c r="BU30" i="17" s="1"/>
  <c r="BT15" i="17"/>
  <c r="BT30" i="17" s="1"/>
  <c r="BS15" i="17"/>
  <c r="BS30" i="17" s="1"/>
  <c r="BR15" i="17"/>
  <c r="BR30" i="17" s="1"/>
  <c r="BQ15" i="17"/>
  <c r="BQ30" i="17" s="1"/>
  <c r="BP15" i="17"/>
  <c r="BP30" i="17" s="1"/>
  <c r="BO15" i="17"/>
  <c r="BO30" i="17" s="1"/>
  <c r="BN15" i="17"/>
  <c r="BN30" i="17" s="1"/>
  <c r="BM15" i="17"/>
  <c r="BM30" i="17" s="1"/>
  <c r="BL15" i="17"/>
  <c r="BL30" i="17" s="1"/>
  <c r="BK15" i="17"/>
  <c r="BJ15" i="17"/>
  <c r="BJ30" i="17" s="1"/>
  <c r="BI15" i="17"/>
  <c r="BI30" i="17" s="1"/>
  <c r="BH15" i="17"/>
  <c r="BH30" i="17" s="1"/>
  <c r="BG15" i="17"/>
  <c r="BG30" i="17" s="1"/>
  <c r="BF15" i="17"/>
  <c r="BF30" i="17" s="1"/>
  <c r="BE15" i="17"/>
  <c r="BE30" i="17" s="1"/>
  <c r="BD15" i="17"/>
  <c r="BD30" i="17" s="1"/>
  <c r="BC15" i="17"/>
  <c r="BC30" i="17" s="1"/>
  <c r="BB15" i="17"/>
  <c r="BB30" i="17" s="1"/>
  <c r="BA15" i="17"/>
  <c r="BA30" i="17" s="1"/>
  <c r="AZ15" i="17"/>
  <c r="AZ30" i="17" s="1"/>
  <c r="AY15" i="17"/>
  <c r="AY30" i="17" s="1"/>
  <c r="AX15" i="17"/>
  <c r="AX30" i="17" s="1"/>
  <c r="AW15" i="17"/>
  <c r="AW30" i="17" s="1"/>
  <c r="AV15" i="17"/>
  <c r="AV30" i="17" s="1"/>
  <c r="AU15" i="17"/>
  <c r="AU30" i="17" s="1"/>
  <c r="AT15" i="17"/>
  <c r="AT30" i="17" s="1"/>
  <c r="AS15" i="17"/>
  <c r="AS30" i="17" s="1"/>
  <c r="AR15" i="17"/>
  <c r="AR30" i="17" s="1"/>
  <c r="AQ15" i="17"/>
  <c r="AQ30" i="17" s="1"/>
  <c r="AP15" i="17"/>
  <c r="AP30" i="17" s="1"/>
  <c r="AO15" i="17"/>
  <c r="AO30" i="17" s="1"/>
  <c r="AN15" i="17"/>
  <c r="AN30" i="17" s="1"/>
  <c r="AM15" i="17"/>
  <c r="AM30" i="17" s="1"/>
  <c r="AL15" i="17"/>
  <c r="AL30" i="17" s="1"/>
  <c r="AK15" i="17"/>
  <c r="AK30" i="17" s="1"/>
  <c r="AJ15" i="17"/>
  <c r="AJ30" i="17" s="1"/>
  <c r="AI15" i="17"/>
  <c r="AI30" i="17" s="1"/>
  <c r="AH15" i="17"/>
  <c r="AH30" i="17" s="1"/>
  <c r="AG15" i="17"/>
  <c r="AG30" i="17" s="1"/>
  <c r="AF15" i="17"/>
  <c r="AF30" i="17" s="1"/>
  <c r="AE15" i="17"/>
  <c r="AE30" i="17" s="1"/>
  <c r="AD15" i="17"/>
  <c r="AD30" i="17" s="1"/>
  <c r="AC15" i="17"/>
  <c r="AC30" i="17" s="1"/>
  <c r="AB15" i="17"/>
  <c r="AB30" i="17" s="1"/>
  <c r="AA15" i="17"/>
  <c r="AA30" i="17" s="1"/>
  <c r="Z15" i="17"/>
  <c r="Z30" i="17" s="1"/>
  <c r="Y15" i="17"/>
  <c r="Y30" i="17" s="1"/>
  <c r="X15" i="17"/>
  <c r="X30" i="17" s="1"/>
  <c r="W15" i="17"/>
  <c r="W30" i="17" s="1"/>
  <c r="V15" i="17"/>
  <c r="V30" i="17" s="1"/>
  <c r="U15" i="17"/>
  <c r="U30" i="17" s="1"/>
  <c r="T15" i="17"/>
  <c r="T30" i="17" s="1"/>
  <c r="S15" i="17"/>
  <c r="S30" i="17" s="1"/>
  <c r="R15" i="17"/>
  <c r="R30" i="17" s="1"/>
  <c r="Q15" i="17"/>
  <c r="Q30" i="17" s="1"/>
  <c r="P15" i="17"/>
  <c r="P30" i="17" s="1"/>
  <c r="O15" i="17"/>
  <c r="O30" i="17" s="1"/>
  <c r="N15" i="17"/>
  <c r="N30" i="17" s="1"/>
  <c r="M15" i="17"/>
  <c r="M30" i="17" s="1"/>
  <c r="L15" i="17"/>
  <c r="L30" i="17" s="1"/>
  <c r="K15" i="17"/>
  <c r="K30" i="17" s="1"/>
  <c r="J15" i="17"/>
  <c r="J30" i="17" s="1"/>
  <c r="I15" i="17"/>
  <c r="I30" i="17" s="1"/>
  <c r="H15" i="17"/>
  <c r="H30" i="17" s="1"/>
  <c r="G15" i="17"/>
  <c r="G30" i="17" s="1"/>
  <c r="F15" i="17"/>
  <c r="F30" i="17" s="1"/>
  <c r="E15" i="17"/>
  <c r="E30" i="17" s="1"/>
  <c r="D15" i="17"/>
  <c r="D30" i="17" s="1"/>
  <c r="C15" i="17"/>
  <c r="C30" i="17" s="1"/>
  <c r="CD14" i="17"/>
  <c r="CD29" i="17" s="1"/>
  <c r="CC14" i="17"/>
  <c r="CC29" i="17" s="1"/>
  <c r="CB14" i="17"/>
  <c r="CB29" i="17" s="1"/>
  <c r="CA14" i="17"/>
  <c r="CA29" i="17" s="1"/>
  <c r="BZ14" i="17"/>
  <c r="BZ29" i="17" s="1"/>
  <c r="BY14" i="17"/>
  <c r="BY29" i="17" s="1"/>
  <c r="BX14" i="17"/>
  <c r="BX29" i="17" s="1"/>
  <c r="BW14" i="17"/>
  <c r="BW29" i="17" s="1"/>
  <c r="BV14" i="17"/>
  <c r="BV29" i="17" s="1"/>
  <c r="BU14" i="17"/>
  <c r="BU29" i="17" s="1"/>
  <c r="BT14" i="17"/>
  <c r="BT29" i="17" s="1"/>
  <c r="BS14" i="17"/>
  <c r="BS29" i="17" s="1"/>
  <c r="BR14" i="17"/>
  <c r="BR29" i="17" s="1"/>
  <c r="BQ14" i="17"/>
  <c r="BQ29" i="17" s="1"/>
  <c r="BP14" i="17"/>
  <c r="BP29" i="17" s="1"/>
  <c r="BO14" i="17"/>
  <c r="BO29" i="17" s="1"/>
  <c r="BN14" i="17"/>
  <c r="BN29" i="17" s="1"/>
  <c r="BM14" i="17"/>
  <c r="BM29" i="17" s="1"/>
  <c r="BL14" i="17"/>
  <c r="BL29" i="17" s="1"/>
  <c r="BK14" i="17"/>
  <c r="BK29" i="17" s="1"/>
  <c r="BJ14" i="17"/>
  <c r="BJ29" i="17" s="1"/>
  <c r="BI14" i="17"/>
  <c r="BI29" i="17" s="1"/>
  <c r="BH14" i="17"/>
  <c r="BH29" i="17" s="1"/>
  <c r="BG14" i="17"/>
  <c r="BG29" i="17" s="1"/>
  <c r="BF14" i="17"/>
  <c r="BF29" i="17" s="1"/>
  <c r="BE14" i="17"/>
  <c r="BE29" i="17" s="1"/>
  <c r="BD14" i="17"/>
  <c r="BD29" i="17" s="1"/>
  <c r="BC14" i="17"/>
  <c r="BC29" i="17" s="1"/>
  <c r="BB14" i="17"/>
  <c r="BB29" i="17" s="1"/>
  <c r="BA14" i="17"/>
  <c r="BA29" i="17" s="1"/>
  <c r="AZ14" i="17"/>
  <c r="AZ29" i="17" s="1"/>
  <c r="AY14" i="17"/>
  <c r="AY29" i="17" s="1"/>
  <c r="AX14" i="17"/>
  <c r="AX29" i="17" s="1"/>
  <c r="AW14" i="17"/>
  <c r="AW29" i="17" s="1"/>
  <c r="AV14" i="17"/>
  <c r="AV29" i="17" s="1"/>
  <c r="AU14" i="17"/>
  <c r="AU29" i="17" s="1"/>
  <c r="AT14" i="17"/>
  <c r="AT29" i="17" s="1"/>
  <c r="AS14" i="17"/>
  <c r="AS29" i="17" s="1"/>
  <c r="AR14" i="17"/>
  <c r="AR29" i="17" s="1"/>
  <c r="AQ14" i="17"/>
  <c r="AQ29" i="17" s="1"/>
  <c r="AP14" i="17"/>
  <c r="AP29" i="17" s="1"/>
  <c r="AO14" i="17"/>
  <c r="AO29" i="17" s="1"/>
  <c r="AN14" i="17"/>
  <c r="AN29" i="17" s="1"/>
  <c r="AM14" i="17"/>
  <c r="AM29" i="17" s="1"/>
  <c r="AL14" i="17"/>
  <c r="AL29" i="17" s="1"/>
  <c r="AK14" i="17"/>
  <c r="AK29" i="17" s="1"/>
  <c r="AJ14" i="17"/>
  <c r="AJ29" i="17" s="1"/>
  <c r="AI14" i="17"/>
  <c r="AI29" i="17" s="1"/>
  <c r="AH14" i="17"/>
  <c r="AH29" i="17" s="1"/>
  <c r="AG14" i="17"/>
  <c r="AG29" i="17" s="1"/>
  <c r="AF14" i="17"/>
  <c r="AF29" i="17" s="1"/>
  <c r="AE14" i="17"/>
  <c r="AE29" i="17" s="1"/>
  <c r="AD14" i="17"/>
  <c r="AD29" i="17" s="1"/>
  <c r="AC14" i="17"/>
  <c r="AC29" i="17" s="1"/>
  <c r="AB14" i="17"/>
  <c r="AB29" i="17" s="1"/>
  <c r="AA14" i="17"/>
  <c r="AA29" i="17" s="1"/>
  <c r="Z14" i="17"/>
  <c r="Z29" i="17" s="1"/>
  <c r="Y14" i="17"/>
  <c r="X14" i="17"/>
  <c r="X29" i="17" s="1"/>
  <c r="W14" i="17"/>
  <c r="W29" i="17" s="1"/>
  <c r="V14" i="17"/>
  <c r="V29" i="17" s="1"/>
  <c r="U14" i="17"/>
  <c r="U29" i="17" s="1"/>
  <c r="T14" i="17"/>
  <c r="T29" i="17" s="1"/>
  <c r="S14" i="17"/>
  <c r="S29" i="17" s="1"/>
  <c r="R14" i="17"/>
  <c r="R29" i="17" s="1"/>
  <c r="Q14" i="17"/>
  <c r="Q29" i="17" s="1"/>
  <c r="P14" i="17"/>
  <c r="P29" i="17" s="1"/>
  <c r="O14" i="17"/>
  <c r="O29" i="17" s="1"/>
  <c r="N14" i="17"/>
  <c r="N29" i="17" s="1"/>
  <c r="M14" i="17"/>
  <c r="M29" i="17" s="1"/>
  <c r="L14" i="17"/>
  <c r="L29" i="17" s="1"/>
  <c r="K14" i="17"/>
  <c r="K29" i="17" s="1"/>
  <c r="J14" i="17"/>
  <c r="J29" i="17" s="1"/>
  <c r="I14" i="17"/>
  <c r="I29" i="17" s="1"/>
  <c r="H14" i="17"/>
  <c r="H29" i="17" s="1"/>
  <c r="G14" i="17"/>
  <c r="G29" i="17" s="1"/>
  <c r="F14" i="17"/>
  <c r="F29" i="17" s="1"/>
  <c r="E14" i="17"/>
  <c r="E29" i="17" s="1"/>
  <c r="D14" i="17"/>
  <c r="D29" i="17" s="1"/>
  <c r="C14" i="17"/>
  <c r="C29" i="17" s="1"/>
  <c r="CD13" i="17"/>
  <c r="CD28" i="17" s="1"/>
  <c r="CC13" i="17"/>
  <c r="CC28" i="17" s="1"/>
  <c r="CB13" i="17"/>
  <c r="CB28" i="17" s="1"/>
  <c r="CA13" i="17"/>
  <c r="CA28" i="17" s="1"/>
  <c r="BZ13" i="17"/>
  <c r="BZ28" i="17" s="1"/>
  <c r="BY13" i="17"/>
  <c r="BY28" i="17" s="1"/>
  <c r="BX13" i="17"/>
  <c r="BX28" i="17" s="1"/>
  <c r="BW13" i="17"/>
  <c r="BW28" i="17" s="1"/>
  <c r="BV13" i="17"/>
  <c r="BV28" i="17" s="1"/>
  <c r="BU13" i="17"/>
  <c r="BU28" i="17" s="1"/>
  <c r="BT13" i="17"/>
  <c r="BT28" i="17" s="1"/>
  <c r="BS13" i="17"/>
  <c r="BS28" i="17" s="1"/>
  <c r="BR13" i="17"/>
  <c r="BR28" i="17" s="1"/>
  <c r="BQ13" i="17"/>
  <c r="BQ28" i="17" s="1"/>
  <c r="BP13" i="17"/>
  <c r="BP28" i="17" s="1"/>
  <c r="BO13" i="17"/>
  <c r="BO28" i="17" s="1"/>
  <c r="BN13" i="17"/>
  <c r="BN28" i="17" s="1"/>
  <c r="BM13" i="17"/>
  <c r="BM28" i="17" s="1"/>
  <c r="BL13" i="17"/>
  <c r="BL28" i="17" s="1"/>
  <c r="BK13" i="17"/>
  <c r="BK28" i="17" s="1"/>
  <c r="BJ13" i="17"/>
  <c r="BJ28" i="17" s="1"/>
  <c r="BI13" i="17"/>
  <c r="BI28" i="17" s="1"/>
  <c r="BH13" i="17"/>
  <c r="BH28" i="17" s="1"/>
  <c r="BG13" i="17"/>
  <c r="BG28" i="17" s="1"/>
  <c r="BF13" i="17"/>
  <c r="BF28" i="17" s="1"/>
  <c r="BE13" i="17"/>
  <c r="BE28" i="17" s="1"/>
  <c r="BD13" i="17"/>
  <c r="BD28" i="17" s="1"/>
  <c r="BC13" i="17"/>
  <c r="BC28" i="17" s="1"/>
  <c r="BB13" i="17"/>
  <c r="BB28" i="17" s="1"/>
  <c r="BA13" i="17"/>
  <c r="BA28" i="17" s="1"/>
  <c r="AZ13" i="17"/>
  <c r="AZ28" i="17" s="1"/>
  <c r="AY13" i="17"/>
  <c r="AY28" i="17" s="1"/>
  <c r="AX13" i="17"/>
  <c r="AX28" i="17" s="1"/>
  <c r="AW13" i="17"/>
  <c r="AW28" i="17" s="1"/>
  <c r="AV13" i="17"/>
  <c r="AV28" i="17" s="1"/>
  <c r="AU13" i="17"/>
  <c r="AU28" i="17" s="1"/>
  <c r="AT13" i="17"/>
  <c r="AT28" i="17" s="1"/>
  <c r="AS13" i="17"/>
  <c r="AS28" i="17" s="1"/>
  <c r="AR13" i="17"/>
  <c r="AR28" i="17" s="1"/>
  <c r="AQ13" i="17"/>
  <c r="AQ28" i="17" s="1"/>
  <c r="AP13" i="17"/>
  <c r="AP28" i="17" s="1"/>
  <c r="AO13" i="17"/>
  <c r="AO28" i="17" s="1"/>
  <c r="AN13" i="17"/>
  <c r="AN28" i="17" s="1"/>
  <c r="AM13" i="17"/>
  <c r="AM28" i="17" s="1"/>
  <c r="AL13" i="17"/>
  <c r="AL28" i="17" s="1"/>
  <c r="AK13" i="17"/>
  <c r="AK28" i="17" s="1"/>
  <c r="AJ13" i="17"/>
  <c r="AJ28" i="17" s="1"/>
  <c r="AI13" i="17"/>
  <c r="AI28" i="17" s="1"/>
  <c r="AH13" i="17"/>
  <c r="AH28" i="17" s="1"/>
  <c r="AG13" i="17"/>
  <c r="AG28" i="17" s="1"/>
  <c r="AF13" i="17"/>
  <c r="AF28" i="17" s="1"/>
  <c r="AE13" i="17"/>
  <c r="AE28" i="17" s="1"/>
  <c r="AD13" i="17"/>
  <c r="AD28" i="17" s="1"/>
  <c r="AC13" i="17"/>
  <c r="AC28" i="17" s="1"/>
  <c r="AB13" i="17"/>
  <c r="AB28" i="17" s="1"/>
  <c r="AA13" i="17"/>
  <c r="AA28" i="17" s="1"/>
  <c r="Z13" i="17"/>
  <c r="Z28" i="17" s="1"/>
  <c r="Y13" i="17"/>
  <c r="Y28" i="17" s="1"/>
  <c r="X13" i="17"/>
  <c r="X28" i="17" s="1"/>
  <c r="W13" i="17"/>
  <c r="W28" i="17" s="1"/>
  <c r="V13" i="17"/>
  <c r="V28" i="17" s="1"/>
  <c r="U13" i="17"/>
  <c r="U28" i="17" s="1"/>
  <c r="T13" i="17"/>
  <c r="T28" i="17" s="1"/>
  <c r="S13" i="17"/>
  <c r="S28" i="17" s="1"/>
  <c r="R13" i="17"/>
  <c r="R28" i="17" s="1"/>
  <c r="Q13" i="17"/>
  <c r="Q28" i="17" s="1"/>
  <c r="P13" i="17"/>
  <c r="P28" i="17" s="1"/>
  <c r="O13" i="17"/>
  <c r="O28" i="17" s="1"/>
  <c r="N13" i="17"/>
  <c r="N28" i="17" s="1"/>
  <c r="M13" i="17"/>
  <c r="M28" i="17" s="1"/>
  <c r="L13" i="17"/>
  <c r="L28" i="17" s="1"/>
  <c r="K13" i="17"/>
  <c r="K28" i="17" s="1"/>
  <c r="J13" i="17"/>
  <c r="J28" i="17" s="1"/>
  <c r="I13" i="17"/>
  <c r="I28" i="17" s="1"/>
  <c r="H13" i="17"/>
  <c r="H28" i="17" s="1"/>
  <c r="G13" i="17"/>
  <c r="G28" i="17" s="1"/>
  <c r="F13" i="17"/>
  <c r="F28" i="17" s="1"/>
  <c r="E13" i="17"/>
  <c r="E28" i="17" s="1"/>
  <c r="D13" i="17"/>
  <c r="D28" i="17" s="1"/>
  <c r="C13" i="17"/>
  <c r="C28" i="17" s="1"/>
  <c r="CD12" i="17"/>
  <c r="CD27" i="17" s="1"/>
  <c r="CC12" i="17"/>
  <c r="CC27" i="17" s="1"/>
  <c r="CB12" i="17"/>
  <c r="CB27" i="17" s="1"/>
  <c r="CA12" i="17"/>
  <c r="CA27" i="17" s="1"/>
  <c r="BZ12" i="17"/>
  <c r="BZ27" i="17" s="1"/>
  <c r="BY12" i="17"/>
  <c r="BY27" i="17" s="1"/>
  <c r="BX12" i="17"/>
  <c r="BX27" i="17" s="1"/>
  <c r="BW12" i="17"/>
  <c r="BW27" i="17" s="1"/>
  <c r="BV12" i="17"/>
  <c r="BV27" i="17" s="1"/>
  <c r="BU12" i="17"/>
  <c r="BU27" i="17" s="1"/>
  <c r="BT12" i="17"/>
  <c r="BT27" i="17" s="1"/>
  <c r="BS12" i="17"/>
  <c r="BS27" i="17" s="1"/>
  <c r="BR12" i="17"/>
  <c r="BR27" i="17" s="1"/>
  <c r="BQ12" i="17"/>
  <c r="BQ27" i="17" s="1"/>
  <c r="BP12" i="17"/>
  <c r="BP27" i="17" s="1"/>
  <c r="BO12" i="17"/>
  <c r="BO27" i="17" s="1"/>
  <c r="BN12" i="17"/>
  <c r="BN27" i="17" s="1"/>
  <c r="BM12" i="17"/>
  <c r="BM27" i="17" s="1"/>
  <c r="BL12" i="17"/>
  <c r="BL27" i="17" s="1"/>
  <c r="BK12" i="17"/>
  <c r="BK27" i="17" s="1"/>
  <c r="BJ12" i="17"/>
  <c r="BJ27" i="17" s="1"/>
  <c r="BI12" i="17"/>
  <c r="BI27" i="17" s="1"/>
  <c r="BH12" i="17"/>
  <c r="BH27" i="17" s="1"/>
  <c r="BG12" i="17"/>
  <c r="BG27" i="17" s="1"/>
  <c r="BF12" i="17"/>
  <c r="BF27" i="17" s="1"/>
  <c r="BE12" i="17"/>
  <c r="BE27" i="17" s="1"/>
  <c r="BD12" i="17"/>
  <c r="BD27" i="17" s="1"/>
  <c r="BC12" i="17"/>
  <c r="BC27" i="17" s="1"/>
  <c r="BB12" i="17"/>
  <c r="BB27" i="17" s="1"/>
  <c r="BA12" i="17"/>
  <c r="BA27" i="17" s="1"/>
  <c r="AZ12" i="17"/>
  <c r="AZ27" i="17" s="1"/>
  <c r="AY12" i="17"/>
  <c r="AY27" i="17" s="1"/>
  <c r="AX12" i="17"/>
  <c r="AX27" i="17" s="1"/>
  <c r="AW12" i="17"/>
  <c r="AW27" i="17" s="1"/>
  <c r="AV12" i="17"/>
  <c r="AV27" i="17" s="1"/>
  <c r="AU12" i="17"/>
  <c r="AU27" i="17" s="1"/>
  <c r="AT12" i="17"/>
  <c r="AT27" i="17" s="1"/>
  <c r="AS12" i="17"/>
  <c r="AS27" i="17" s="1"/>
  <c r="AR12" i="17"/>
  <c r="AR27" i="17" s="1"/>
  <c r="AQ12" i="17"/>
  <c r="AQ27" i="17" s="1"/>
  <c r="AP12" i="17"/>
  <c r="AP27" i="17" s="1"/>
  <c r="AO12" i="17"/>
  <c r="AO27" i="17" s="1"/>
  <c r="AN12" i="17"/>
  <c r="AN27" i="17" s="1"/>
  <c r="AM12" i="17"/>
  <c r="AM27" i="17" s="1"/>
  <c r="AL12" i="17"/>
  <c r="AL27" i="17" s="1"/>
  <c r="AK12" i="17"/>
  <c r="AJ12" i="17"/>
  <c r="AJ27" i="17" s="1"/>
  <c r="AI12" i="17"/>
  <c r="AI27" i="17" s="1"/>
  <c r="AH12" i="17"/>
  <c r="AH27" i="17" s="1"/>
  <c r="AG12" i="17"/>
  <c r="AG27" i="17" s="1"/>
  <c r="AF12" i="17"/>
  <c r="AF27" i="17" s="1"/>
  <c r="AE12" i="17"/>
  <c r="AE27" i="17" s="1"/>
  <c r="AD12" i="17"/>
  <c r="AD27" i="17" s="1"/>
  <c r="AC12" i="17"/>
  <c r="AC27" i="17" s="1"/>
  <c r="AB12" i="17"/>
  <c r="AB27" i="17" s="1"/>
  <c r="AA12" i="17"/>
  <c r="AA27" i="17" s="1"/>
  <c r="Z12" i="17"/>
  <c r="Z27" i="17" s="1"/>
  <c r="Y12" i="17"/>
  <c r="Y27" i="17" s="1"/>
  <c r="X12" i="17"/>
  <c r="X27" i="17" s="1"/>
  <c r="W12" i="17"/>
  <c r="W27" i="17" s="1"/>
  <c r="V12" i="17"/>
  <c r="V27" i="17" s="1"/>
  <c r="U12" i="17"/>
  <c r="U27" i="17" s="1"/>
  <c r="T12" i="17"/>
  <c r="T27" i="17" s="1"/>
  <c r="S12" i="17"/>
  <c r="S27" i="17" s="1"/>
  <c r="R12" i="17"/>
  <c r="R27" i="17" s="1"/>
  <c r="Q12" i="17"/>
  <c r="Q27" i="17" s="1"/>
  <c r="P12" i="17"/>
  <c r="P27" i="17" s="1"/>
  <c r="O12" i="17"/>
  <c r="O27" i="17" s="1"/>
  <c r="N12" i="17"/>
  <c r="N27" i="17" s="1"/>
  <c r="M12" i="17"/>
  <c r="M27" i="17" s="1"/>
  <c r="L12" i="17"/>
  <c r="L27" i="17" s="1"/>
  <c r="K12" i="17"/>
  <c r="K27" i="17" s="1"/>
  <c r="J12" i="17"/>
  <c r="J27" i="17" s="1"/>
  <c r="I12" i="17"/>
  <c r="I27" i="17" s="1"/>
  <c r="H12" i="17"/>
  <c r="H27" i="17" s="1"/>
  <c r="G12" i="17"/>
  <c r="G27" i="17" s="1"/>
  <c r="F12" i="17"/>
  <c r="F27" i="17" s="1"/>
  <c r="E12" i="17"/>
  <c r="E27" i="17" s="1"/>
  <c r="D12" i="17"/>
  <c r="D27" i="17" s="1"/>
  <c r="C12" i="17"/>
  <c r="C27" i="17" s="1"/>
  <c r="CD8" i="17"/>
  <c r="CD24" i="17" s="1"/>
  <c r="CC8" i="17"/>
  <c r="CC24" i="17" s="1"/>
  <c r="CB8" i="17"/>
  <c r="CB24" i="17" s="1"/>
  <c r="CA8" i="17"/>
  <c r="CA24" i="17" s="1"/>
  <c r="BZ8" i="17"/>
  <c r="BZ24" i="17" s="1"/>
  <c r="BY8" i="17"/>
  <c r="BY24" i="17" s="1"/>
  <c r="BX8" i="17"/>
  <c r="BX24" i="17" s="1"/>
  <c r="BW8" i="17"/>
  <c r="BW24" i="17" s="1"/>
  <c r="BV8" i="17"/>
  <c r="BV24" i="17" s="1"/>
  <c r="BU8" i="17"/>
  <c r="BU24" i="17" s="1"/>
  <c r="BT8" i="17"/>
  <c r="BT24" i="17" s="1"/>
  <c r="BS8" i="17"/>
  <c r="BS24" i="17" s="1"/>
  <c r="BR8" i="17"/>
  <c r="BR24" i="17" s="1"/>
  <c r="BQ8" i="17"/>
  <c r="BQ24" i="17" s="1"/>
  <c r="BP8" i="17"/>
  <c r="BP24" i="17" s="1"/>
  <c r="BO8" i="17"/>
  <c r="BO24" i="17" s="1"/>
  <c r="BN8" i="17"/>
  <c r="BN24" i="17" s="1"/>
  <c r="BM8" i="17"/>
  <c r="BM24" i="17" s="1"/>
  <c r="BL8" i="17"/>
  <c r="BL24" i="17" s="1"/>
  <c r="BK8" i="17"/>
  <c r="BK24" i="17" s="1"/>
  <c r="BJ8" i="17"/>
  <c r="BJ24" i="17" s="1"/>
  <c r="BI8" i="17"/>
  <c r="BI24" i="17" s="1"/>
  <c r="BH8" i="17"/>
  <c r="BH24" i="17" s="1"/>
  <c r="BG8" i="17"/>
  <c r="BG24" i="17" s="1"/>
  <c r="BF8" i="17"/>
  <c r="BF24" i="17" s="1"/>
  <c r="BE8" i="17"/>
  <c r="BE24" i="17" s="1"/>
  <c r="BD8" i="17"/>
  <c r="BD24" i="17" s="1"/>
  <c r="BC8" i="17"/>
  <c r="BC24" i="17" s="1"/>
  <c r="BB8" i="17"/>
  <c r="BB24" i="17" s="1"/>
  <c r="BA8" i="17"/>
  <c r="BA24" i="17" s="1"/>
  <c r="AZ8" i="17"/>
  <c r="AZ24" i="17" s="1"/>
  <c r="AY8" i="17"/>
  <c r="AY24" i="17" s="1"/>
  <c r="AX8" i="17"/>
  <c r="AX24" i="17" s="1"/>
  <c r="AW8" i="17"/>
  <c r="AW24" i="17" s="1"/>
  <c r="AV8" i="17"/>
  <c r="AU8" i="17"/>
  <c r="AU24" i="17" s="1"/>
  <c r="AT8" i="17"/>
  <c r="AT24" i="17" s="1"/>
  <c r="AS8" i="17"/>
  <c r="AS24" i="17" s="1"/>
  <c r="AR8" i="17"/>
  <c r="AR24" i="17" s="1"/>
  <c r="AQ8" i="17"/>
  <c r="AQ24" i="17" s="1"/>
  <c r="AP8" i="17"/>
  <c r="AP24" i="17" s="1"/>
  <c r="AO8" i="17"/>
  <c r="AO24" i="17" s="1"/>
  <c r="AN8" i="17"/>
  <c r="AN24" i="17" s="1"/>
  <c r="AM8" i="17"/>
  <c r="AM24" i="17" s="1"/>
  <c r="AL8" i="17"/>
  <c r="AL24" i="17" s="1"/>
  <c r="AK8" i="17"/>
  <c r="AK24" i="17" s="1"/>
  <c r="AJ8" i="17"/>
  <c r="AJ24" i="17" s="1"/>
  <c r="AI8" i="17"/>
  <c r="AI24" i="17" s="1"/>
  <c r="AH8" i="17"/>
  <c r="AH24" i="17" s="1"/>
  <c r="AG8" i="17"/>
  <c r="AG24" i="17" s="1"/>
  <c r="AF8" i="17"/>
  <c r="AF24" i="17" s="1"/>
  <c r="AE8" i="17"/>
  <c r="AE24" i="17" s="1"/>
  <c r="AD8" i="17"/>
  <c r="AD24" i="17" s="1"/>
  <c r="AC8" i="17"/>
  <c r="AC24" i="17" s="1"/>
  <c r="AB8" i="17"/>
  <c r="AB24" i="17" s="1"/>
  <c r="AA8" i="17"/>
  <c r="AA24" i="17" s="1"/>
  <c r="Z8" i="17"/>
  <c r="Z24" i="17" s="1"/>
  <c r="Y8" i="17"/>
  <c r="Y24" i="17" s="1"/>
  <c r="X8" i="17"/>
  <c r="X24" i="17" s="1"/>
  <c r="W8" i="17"/>
  <c r="W24" i="17" s="1"/>
  <c r="V8" i="17"/>
  <c r="V24" i="17" s="1"/>
  <c r="U8" i="17"/>
  <c r="U24" i="17" s="1"/>
  <c r="T8" i="17"/>
  <c r="T24" i="17" s="1"/>
  <c r="S8" i="17"/>
  <c r="S24" i="17" s="1"/>
  <c r="R8" i="17"/>
  <c r="R24" i="17" s="1"/>
  <c r="Q8" i="17"/>
  <c r="Q24" i="17" s="1"/>
  <c r="P8" i="17"/>
  <c r="P24" i="17" s="1"/>
  <c r="O8" i="17"/>
  <c r="O24" i="17" s="1"/>
  <c r="N8" i="17"/>
  <c r="N24" i="17" s="1"/>
  <c r="M8" i="17"/>
  <c r="M24" i="17" s="1"/>
  <c r="L8" i="17"/>
  <c r="L24" i="17" s="1"/>
  <c r="K8" i="17"/>
  <c r="K24" i="17" s="1"/>
  <c r="J8" i="17"/>
  <c r="J24" i="17" s="1"/>
  <c r="I8" i="17"/>
  <c r="I24" i="17" s="1"/>
  <c r="H8" i="17"/>
  <c r="H24" i="17" s="1"/>
  <c r="G8" i="17"/>
  <c r="G24" i="17" s="1"/>
  <c r="F8" i="17"/>
  <c r="F24" i="17" s="1"/>
  <c r="E8" i="17"/>
  <c r="E24" i="17" s="1"/>
  <c r="D8" i="17"/>
  <c r="D24" i="17" s="1"/>
  <c r="C8" i="17"/>
  <c r="C24" i="17" s="1"/>
  <c r="CD7" i="17"/>
  <c r="CD23" i="17" s="1"/>
  <c r="CC7" i="17"/>
  <c r="CC23" i="17" s="1"/>
  <c r="CB7" i="17"/>
  <c r="CB23" i="17" s="1"/>
  <c r="CA7" i="17"/>
  <c r="CA23" i="17" s="1"/>
  <c r="BZ7" i="17"/>
  <c r="BZ23" i="17" s="1"/>
  <c r="BY7" i="17"/>
  <c r="BY23" i="17" s="1"/>
  <c r="BX7" i="17"/>
  <c r="BX23" i="17" s="1"/>
  <c r="BW7" i="17"/>
  <c r="BW23" i="17" s="1"/>
  <c r="BV7" i="17"/>
  <c r="BV23" i="17" s="1"/>
  <c r="BU7" i="17"/>
  <c r="BU23" i="17" s="1"/>
  <c r="BT7" i="17"/>
  <c r="BT23" i="17" s="1"/>
  <c r="BS7" i="17"/>
  <c r="BS23" i="17" s="1"/>
  <c r="BR7" i="17"/>
  <c r="BR23" i="17" s="1"/>
  <c r="BQ7" i="17"/>
  <c r="BQ23" i="17" s="1"/>
  <c r="BP7" i="17"/>
  <c r="BP23" i="17" s="1"/>
  <c r="BO7" i="17"/>
  <c r="BO23" i="17" s="1"/>
  <c r="BN7" i="17"/>
  <c r="BN23" i="17" s="1"/>
  <c r="BM7" i="17"/>
  <c r="BM23" i="17" s="1"/>
  <c r="BL7" i="17"/>
  <c r="BL23" i="17" s="1"/>
  <c r="BK7" i="17"/>
  <c r="BJ7" i="17"/>
  <c r="BJ23" i="17" s="1"/>
  <c r="BI7" i="17"/>
  <c r="BI23" i="17" s="1"/>
  <c r="BH7" i="17"/>
  <c r="BH23" i="17" s="1"/>
  <c r="BG7" i="17"/>
  <c r="BG23" i="17" s="1"/>
  <c r="BF7" i="17"/>
  <c r="BF23" i="17" s="1"/>
  <c r="BE7" i="17"/>
  <c r="BE23" i="17" s="1"/>
  <c r="BD7" i="17"/>
  <c r="BD23" i="17" s="1"/>
  <c r="BC7" i="17"/>
  <c r="BC23" i="17" s="1"/>
  <c r="BB7" i="17"/>
  <c r="BB23" i="17" s="1"/>
  <c r="BA7" i="17"/>
  <c r="BA23" i="17" s="1"/>
  <c r="AZ7" i="17"/>
  <c r="AZ23" i="17" s="1"/>
  <c r="AY7" i="17"/>
  <c r="AY23" i="17" s="1"/>
  <c r="AX7" i="17"/>
  <c r="AX23" i="17" s="1"/>
  <c r="AW7" i="17"/>
  <c r="AW23" i="17" s="1"/>
  <c r="AV7" i="17"/>
  <c r="AV23" i="17" s="1"/>
  <c r="AU7" i="17"/>
  <c r="AU23" i="17" s="1"/>
  <c r="AT7" i="17"/>
  <c r="AT23" i="17" s="1"/>
  <c r="AS7" i="17"/>
  <c r="AR7" i="17"/>
  <c r="AR23" i="17" s="1"/>
  <c r="AQ7" i="17"/>
  <c r="AQ23" i="17" s="1"/>
  <c r="AP7" i="17"/>
  <c r="AP23" i="17" s="1"/>
  <c r="AO7" i="17"/>
  <c r="AO23" i="17" s="1"/>
  <c r="AN7" i="17"/>
  <c r="AN23" i="17" s="1"/>
  <c r="AM7" i="17"/>
  <c r="AM23" i="17" s="1"/>
  <c r="AL7" i="17"/>
  <c r="AL23" i="17" s="1"/>
  <c r="AK7" i="17"/>
  <c r="AK23" i="17" s="1"/>
  <c r="AJ7" i="17"/>
  <c r="AJ23" i="17" s="1"/>
  <c r="AI7" i="17"/>
  <c r="AI23" i="17" s="1"/>
  <c r="AH7" i="17"/>
  <c r="AH23" i="17" s="1"/>
  <c r="AG7" i="17"/>
  <c r="AG23" i="17" s="1"/>
  <c r="AF7" i="17"/>
  <c r="AF23" i="17" s="1"/>
  <c r="AE7" i="17"/>
  <c r="AE23" i="17" s="1"/>
  <c r="AD7" i="17"/>
  <c r="AD23" i="17" s="1"/>
  <c r="AC7" i="17"/>
  <c r="AB7" i="17"/>
  <c r="AB23" i="17" s="1"/>
  <c r="AA7" i="17"/>
  <c r="AA23" i="17" s="1"/>
  <c r="Z7" i="17"/>
  <c r="Z23" i="17" s="1"/>
  <c r="Y7" i="17"/>
  <c r="Y23" i="17" s="1"/>
  <c r="X7" i="17"/>
  <c r="X23" i="17" s="1"/>
  <c r="W7" i="17"/>
  <c r="W23" i="17" s="1"/>
  <c r="V7" i="17"/>
  <c r="V23" i="17" s="1"/>
  <c r="U7" i="17"/>
  <c r="U23" i="17" s="1"/>
  <c r="T7" i="17"/>
  <c r="T23" i="17" s="1"/>
  <c r="S7" i="17"/>
  <c r="S23" i="17" s="1"/>
  <c r="R7" i="17"/>
  <c r="R23" i="17" s="1"/>
  <c r="Q7" i="17"/>
  <c r="Q23" i="17" s="1"/>
  <c r="P7" i="17"/>
  <c r="P23" i="17" s="1"/>
  <c r="O7" i="17"/>
  <c r="O23" i="17" s="1"/>
  <c r="N7" i="17"/>
  <c r="N23" i="17" s="1"/>
  <c r="M7" i="17"/>
  <c r="L7" i="17"/>
  <c r="L23" i="17" s="1"/>
  <c r="K7" i="17"/>
  <c r="K23" i="17" s="1"/>
  <c r="J7" i="17"/>
  <c r="J23" i="17" s="1"/>
  <c r="I7" i="17"/>
  <c r="I23" i="17" s="1"/>
  <c r="H7" i="17"/>
  <c r="H23" i="17" s="1"/>
  <c r="G7" i="17"/>
  <c r="G23" i="17" s="1"/>
  <c r="F7" i="17"/>
  <c r="F23" i="17" s="1"/>
  <c r="E7" i="17"/>
  <c r="E23" i="17" s="1"/>
  <c r="D7" i="17"/>
  <c r="D23" i="17" s="1"/>
  <c r="C7" i="17"/>
  <c r="C23" i="17" s="1"/>
  <c r="CD6" i="17"/>
  <c r="CD22" i="17" s="1"/>
  <c r="CC6" i="17"/>
  <c r="CC22" i="17" s="1"/>
  <c r="CB6" i="17"/>
  <c r="CB22" i="17" s="1"/>
  <c r="CA6" i="17"/>
  <c r="CA22" i="17" s="1"/>
  <c r="BZ6" i="17"/>
  <c r="BZ22" i="17" s="1"/>
  <c r="BY6" i="17"/>
  <c r="BY22" i="17" s="1"/>
  <c r="BX6" i="17"/>
  <c r="BX22" i="17" s="1"/>
  <c r="BW6" i="17"/>
  <c r="BW22" i="17" s="1"/>
  <c r="BV6" i="17"/>
  <c r="BV22" i="17" s="1"/>
  <c r="BU6" i="17"/>
  <c r="BU22" i="17" s="1"/>
  <c r="BT6" i="17"/>
  <c r="BT22" i="17" s="1"/>
  <c r="BS6" i="17"/>
  <c r="BS22" i="17" s="1"/>
  <c r="BR6" i="17"/>
  <c r="BR22" i="17" s="1"/>
  <c r="BQ6" i="17"/>
  <c r="BQ22" i="17" s="1"/>
  <c r="BP6" i="17"/>
  <c r="BP22" i="17" s="1"/>
  <c r="BO6" i="17"/>
  <c r="BO22" i="17" s="1"/>
  <c r="BN6" i="17"/>
  <c r="BN22" i="17" s="1"/>
  <c r="BM6" i="17"/>
  <c r="BM22" i="17" s="1"/>
  <c r="BL6" i="17"/>
  <c r="BL22" i="17" s="1"/>
  <c r="BK6" i="17"/>
  <c r="BK22" i="17" s="1"/>
  <c r="BJ6" i="17"/>
  <c r="BJ22" i="17" s="1"/>
  <c r="BI6" i="17"/>
  <c r="BI22" i="17" s="1"/>
  <c r="BH6" i="17"/>
  <c r="BH22" i="17" s="1"/>
  <c r="BG6" i="17"/>
  <c r="BG22" i="17" s="1"/>
  <c r="BF6" i="17"/>
  <c r="BF22" i="17" s="1"/>
  <c r="BE6" i="17"/>
  <c r="BE22" i="17" s="1"/>
  <c r="BD6" i="17"/>
  <c r="BD22" i="17" s="1"/>
  <c r="BC6" i="17"/>
  <c r="BC22" i="17" s="1"/>
  <c r="BB6" i="17"/>
  <c r="BB22" i="17" s="1"/>
  <c r="BA6" i="17"/>
  <c r="BA22" i="17" s="1"/>
  <c r="AZ6" i="17"/>
  <c r="AZ22" i="17" s="1"/>
  <c r="AY6" i="17"/>
  <c r="AY22" i="17" s="1"/>
  <c r="AX6" i="17"/>
  <c r="AX22" i="17" s="1"/>
  <c r="AW6" i="17"/>
  <c r="AW22" i="17" s="1"/>
  <c r="AV6" i="17"/>
  <c r="AV22" i="17" s="1"/>
  <c r="AU6" i="17"/>
  <c r="AU22" i="17" s="1"/>
  <c r="AT6" i="17"/>
  <c r="AT22" i="17" s="1"/>
  <c r="AS6" i="17"/>
  <c r="AS22" i="17" s="1"/>
  <c r="AR6" i="17"/>
  <c r="AR22" i="17" s="1"/>
  <c r="AQ6" i="17"/>
  <c r="AQ22" i="17" s="1"/>
  <c r="AP6" i="17"/>
  <c r="AP22" i="17" s="1"/>
  <c r="AO6" i="17"/>
  <c r="AO22" i="17" s="1"/>
  <c r="AN6" i="17"/>
  <c r="AN22" i="17" s="1"/>
  <c r="AM6" i="17"/>
  <c r="AM22" i="17" s="1"/>
  <c r="AL6" i="17"/>
  <c r="AL22" i="17" s="1"/>
  <c r="AK6" i="17"/>
  <c r="AK22" i="17" s="1"/>
  <c r="AJ6" i="17"/>
  <c r="AJ22" i="17" s="1"/>
  <c r="AI6" i="17"/>
  <c r="AI22" i="17" s="1"/>
  <c r="AH6" i="17"/>
  <c r="AH22" i="17" s="1"/>
  <c r="AG6" i="17"/>
  <c r="AG22" i="17" s="1"/>
  <c r="AF6" i="17"/>
  <c r="AF22" i="17" s="1"/>
  <c r="AE6" i="17"/>
  <c r="AE22" i="17" s="1"/>
  <c r="AD6" i="17"/>
  <c r="AD22" i="17" s="1"/>
  <c r="AC6" i="17"/>
  <c r="AC22" i="17" s="1"/>
  <c r="AB6" i="17"/>
  <c r="AB22" i="17" s="1"/>
  <c r="AA6" i="17"/>
  <c r="AA22" i="17" s="1"/>
  <c r="Z6" i="17"/>
  <c r="Z22" i="17" s="1"/>
  <c r="Y6" i="17"/>
  <c r="Y22" i="17" s="1"/>
  <c r="X6" i="17"/>
  <c r="X22" i="17" s="1"/>
  <c r="W6" i="17"/>
  <c r="W22" i="17" s="1"/>
  <c r="V6" i="17"/>
  <c r="V22" i="17" s="1"/>
  <c r="U6" i="17"/>
  <c r="U22" i="17" s="1"/>
  <c r="T6" i="17"/>
  <c r="T22" i="17" s="1"/>
  <c r="S6" i="17"/>
  <c r="S22" i="17" s="1"/>
  <c r="R6" i="17"/>
  <c r="R22" i="17" s="1"/>
  <c r="Q6" i="17"/>
  <c r="Q22" i="17" s="1"/>
  <c r="P6" i="17"/>
  <c r="P22" i="17" s="1"/>
  <c r="O6" i="17"/>
  <c r="O22" i="17" s="1"/>
  <c r="N6" i="17"/>
  <c r="N22" i="17" s="1"/>
  <c r="M6" i="17"/>
  <c r="M22" i="17" s="1"/>
  <c r="L6" i="17"/>
  <c r="L22" i="17" s="1"/>
  <c r="K6" i="17"/>
  <c r="K22" i="17" s="1"/>
  <c r="J6" i="17"/>
  <c r="J22" i="17" s="1"/>
  <c r="I6" i="17"/>
  <c r="I22" i="17" s="1"/>
  <c r="H6" i="17"/>
  <c r="H22" i="17" s="1"/>
  <c r="G6" i="17"/>
  <c r="G22" i="17" s="1"/>
  <c r="F6" i="17"/>
  <c r="F22" i="17" s="1"/>
  <c r="E6" i="17"/>
  <c r="E22" i="17" s="1"/>
  <c r="D6" i="17"/>
  <c r="D22" i="17" s="1"/>
  <c r="C6" i="17"/>
  <c r="C22" i="17" s="1"/>
  <c r="CD5" i="17"/>
  <c r="CD21" i="17" s="1"/>
  <c r="CC5" i="17"/>
  <c r="CC21" i="17" s="1"/>
  <c r="CB5" i="17"/>
  <c r="CB21" i="17" s="1"/>
  <c r="CA5" i="17"/>
  <c r="CA21" i="17" s="1"/>
  <c r="BZ5" i="17"/>
  <c r="BZ21" i="17" s="1"/>
  <c r="BY5" i="17"/>
  <c r="BY21" i="17" s="1"/>
  <c r="BX5" i="17"/>
  <c r="BX21" i="17" s="1"/>
  <c r="BW5" i="17"/>
  <c r="BW21" i="17" s="1"/>
  <c r="BV5" i="17"/>
  <c r="BV21" i="17" s="1"/>
  <c r="BU5" i="17"/>
  <c r="BU21" i="17" s="1"/>
  <c r="BT5" i="17"/>
  <c r="BT21" i="17" s="1"/>
  <c r="BS5" i="17"/>
  <c r="BS21" i="17" s="1"/>
  <c r="BR5" i="17"/>
  <c r="BR21" i="17" s="1"/>
  <c r="BQ5" i="17"/>
  <c r="BQ21" i="17" s="1"/>
  <c r="BP5" i="17"/>
  <c r="BP21" i="17" s="1"/>
  <c r="BO5" i="17"/>
  <c r="BN5" i="17"/>
  <c r="BN21" i="17" s="1"/>
  <c r="BM5" i="17"/>
  <c r="BM21" i="17" s="1"/>
  <c r="BL5" i="17"/>
  <c r="BL21" i="17" s="1"/>
  <c r="BK5" i="17"/>
  <c r="BK21" i="17" s="1"/>
  <c r="BJ5" i="17"/>
  <c r="BJ21" i="17" s="1"/>
  <c r="BI5" i="17"/>
  <c r="BI21" i="17" s="1"/>
  <c r="BH5" i="17"/>
  <c r="BH21" i="17" s="1"/>
  <c r="BG5" i="17"/>
  <c r="BG21" i="17" s="1"/>
  <c r="BF5" i="17"/>
  <c r="BF21" i="17" s="1"/>
  <c r="BE5" i="17"/>
  <c r="BE21" i="17" s="1"/>
  <c r="BD5" i="17"/>
  <c r="BD21" i="17" s="1"/>
  <c r="BC5" i="17"/>
  <c r="BC21" i="17" s="1"/>
  <c r="BB5" i="17"/>
  <c r="BB21" i="17" s="1"/>
  <c r="BA5" i="17"/>
  <c r="BA21" i="17" s="1"/>
  <c r="AZ5" i="17"/>
  <c r="AZ21" i="17" s="1"/>
  <c r="AY5" i="17"/>
  <c r="AX5" i="17"/>
  <c r="AW5" i="17"/>
  <c r="AW21" i="17" s="1"/>
  <c r="AV5" i="17"/>
  <c r="AV21" i="17" s="1"/>
  <c r="AU5" i="17"/>
  <c r="AU21" i="17" s="1"/>
  <c r="AT5" i="17"/>
  <c r="AT21" i="17" s="1"/>
  <c r="AS5" i="17"/>
  <c r="AS21" i="17" s="1"/>
  <c r="AR5" i="17"/>
  <c r="AR21" i="17" s="1"/>
  <c r="AQ5" i="17"/>
  <c r="AQ21" i="17" s="1"/>
  <c r="AP5" i="17"/>
  <c r="AP21" i="17" s="1"/>
  <c r="AO5" i="17"/>
  <c r="AO21" i="17" s="1"/>
  <c r="AN5" i="17"/>
  <c r="AN21" i="17" s="1"/>
  <c r="AM5" i="17"/>
  <c r="AM21" i="17" s="1"/>
  <c r="AL5" i="17"/>
  <c r="AL21" i="17" s="1"/>
  <c r="AK5" i="17"/>
  <c r="AK21" i="17" s="1"/>
  <c r="AJ5" i="17"/>
  <c r="AJ21" i="17" s="1"/>
  <c r="AI5" i="17"/>
  <c r="AH5" i="17"/>
  <c r="AH21" i="17" s="1"/>
  <c r="AG5" i="17"/>
  <c r="AG21" i="17" s="1"/>
  <c r="AF5" i="17"/>
  <c r="AF21" i="17" s="1"/>
  <c r="AE5" i="17"/>
  <c r="AE21" i="17" s="1"/>
  <c r="AD5" i="17"/>
  <c r="AD21" i="17" s="1"/>
  <c r="AC5" i="17"/>
  <c r="AC21" i="17" s="1"/>
  <c r="AB5" i="17"/>
  <c r="AB21" i="17" s="1"/>
  <c r="AA5" i="17"/>
  <c r="AA21" i="17" s="1"/>
  <c r="Z5" i="17"/>
  <c r="Z21" i="17" s="1"/>
  <c r="Y5" i="17"/>
  <c r="Y21" i="17" s="1"/>
  <c r="X5" i="17"/>
  <c r="X21" i="17" s="1"/>
  <c r="W5" i="17"/>
  <c r="W21" i="17" s="1"/>
  <c r="V5" i="17"/>
  <c r="V21" i="17" s="1"/>
  <c r="U5" i="17"/>
  <c r="U21" i="17" s="1"/>
  <c r="T5" i="17"/>
  <c r="T21" i="17" s="1"/>
  <c r="S5" i="17"/>
  <c r="R5" i="17"/>
  <c r="R21" i="17" s="1"/>
  <c r="Q5" i="17"/>
  <c r="Q21" i="17" s="1"/>
  <c r="P5" i="17"/>
  <c r="P21" i="17" s="1"/>
  <c r="O5" i="17"/>
  <c r="O21" i="17" s="1"/>
  <c r="N5" i="17"/>
  <c r="N21" i="17" s="1"/>
  <c r="M5" i="17"/>
  <c r="M21" i="17" s="1"/>
  <c r="L5" i="17"/>
  <c r="L21" i="17" s="1"/>
  <c r="K5" i="17"/>
  <c r="K21" i="17" s="1"/>
  <c r="J5" i="17"/>
  <c r="J21" i="17" s="1"/>
  <c r="I5" i="17"/>
  <c r="I21" i="17" s="1"/>
  <c r="H5" i="17"/>
  <c r="H21" i="17" s="1"/>
  <c r="G5" i="17"/>
  <c r="G21" i="17" s="1"/>
  <c r="F5" i="17"/>
  <c r="F21" i="17" s="1"/>
  <c r="E5" i="17"/>
  <c r="E21" i="17" s="1"/>
  <c r="D5" i="17"/>
  <c r="D21" i="17" s="1"/>
  <c r="C5" i="17"/>
  <c r="CD3" i="17"/>
  <c r="CC3" i="17"/>
  <c r="CB3" i="17"/>
  <c r="CA3" i="17"/>
  <c r="BZ3" i="17"/>
  <c r="BY3" i="17"/>
  <c r="BX3" i="17"/>
  <c r="BW3" i="17"/>
  <c r="BV3" i="17"/>
  <c r="BU3" i="17"/>
  <c r="BT3" i="17"/>
  <c r="BS3" i="17"/>
  <c r="BR3" i="17"/>
  <c r="BQ3" i="17"/>
  <c r="BP3" i="17"/>
  <c r="BO3" i="17"/>
  <c r="BN3" i="17"/>
  <c r="BM3" i="17"/>
  <c r="BL3" i="17"/>
  <c r="BK3" i="17"/>
  <c r="BJ3" i="17"/>
  <c r="BI3" i="17"/>
  <c r="BH3" i="17"/>
  <c r="BG3" i="17"/>
  <c r="BF3" i="17"/>
  <c r="BE3" i="17"/>
  <c r="BD3" i="17"/>
  <c r="BC3" i="17"/>
  <c r="BB3" i="17"/>
  <c r="BA3" i="17"/>
  <c r="AZ3" i="17"/>
  <c r="AY3" i="17"/>
  <c r="AX3" i="17"/>
  <c r="AW3" i="17"/>
  <c r="AV3" i="17"/>
  <c r="AU3" i="17"/>
  <c r="AT3" i="17"/>
  <c r="AS3" i="17"/>
  <c r="AR3" i="17"/>
  <c r="AQ3" i="17"/>
  <c r="AP3" i="17"/>
  <c r="AO3" i="17"/>
  <c r="AN3" i="17"/>
  <c r="AM3" i="17"/>
  <c r="AL3" i="17"/>
  <c r="AK3" i="17"/>
  <c r="AJ3" i="17"/>
  <c r="AI3" i="17"/>
  <c r="AH3" i="17"/>
  <c r="AG3" i="17"/>
  <c r="AF3" i="17"/>
  <c r="AE3" i="17"/>
  <c r="AD3" i="17"/>
  <c r="AC3" i="17"/>
  <c r="AB3" i="17"/>
  <c r="AA3" i="17"/>
  <c r="Z3" i="17"/>
  <c r="Y3" i="17"/>
  <c r="X3" i="17"/>
  <c r="W3" i="17"/>
  <c r="V3" i="17"/>
  <c r="U3" i="17"/>
  <c r="T3" i="17"/>
  <c r="S3" i="17"/>
  <c r="R3" i="17"/>
  <c r="Q3" i="17"/>
  <c r="P3" i="17"/>
  <c r="O3" i="17"/>
  <c r="N3" i="17"/>
  <c r="M3" i="17"/>
  <c r="L3" i="17"/>
  <c r="K3" i="17"/>
  <c r="J3" i="17"/>
  <c r="I3" i="17"/>
  <c r="H3" i="17"/>
  <c r="G3" i="17"/>
  <c r="F3" i="17"/>
  <c r="E3" i="17"/>
  <c r="D3" i="17"/>
  <c r="C3" i="17"/>
  <c r="B3" i="17"/>
  <c r="B26" i="24" l="1"/>
  <c r="B25" i="24" l="1"/>
  <c r="B24" i="24"/>
  <c r="C2" i="17" l="1"/>
  <c r="D2" i="17" s="1"/>
  <c r="E2" i="17" s="1"/>
  <c r="F2" i="17" s="1"/>
  <c r="G2" i="17" s="1"/>
  <c r="H2" i="17" s="1"/>
  <c r="I2" i="17" s="1"/>
  <c r="J2" i="17" s="1"/>
  <c r="K2" i="17" s="1"/>
  <c r="L2" i="17" s="1"/>
  <c r="M2" i="17" s="1"/>
  <c r="N2" i="17" s="1"/>
  <c r="O2" i="17" s="1"/>
  <c r="P2" i="17" s="1"/>
  <c r="Q2" i="17" s="1"/>
  <c r="R2" i="17" s="1"/>
  <c r="S2" i="17" s="1"/>
  <c r="T2" i="17" s="1"/>
  <c r="U2" i="17" s="1"/>
  <c r="V2" i="17" s="1"/>
  <c r="W2" i="17" s="1"/>
  <c r="X2" i="17" s="1"/>
  <c r="Y2" i="17" s="1"/>
  <c r="Z2" i="17" s="1"/>
  <c r="AA2" i="17" s="1"/>
  <c r="AB2" i="17" s="1"/>
  <c r="AC2" i="17" s="1"/>
  <c r="AD2" i="17" s="1"/>
  <c r="AE2" i="17" s="1"/>
  <c r="AF2" i="17" s="1"/>
  <c r="AG2" i="17" s="1"/>
  <c r="AH2" i="17" s="1"/>
  <c r="AI2" i="17" s="1"/>
  <c r="AJ2" i="17" s="1"/>
  <c r="AK2" i="17" s="1"/>
  <c r="AL2" i="17" s="1"/>
  <c r="AM2" i="17" s="1"/>
  <c r="AN2" i="17" s="1"/>
  <c r="AO2" i="17" s="1"/>
  <c r="AP2" i="17" s="1"/>
  <c r="AQ2" i="17" s="1"/>
  <c r="AR2" i="17" s="1"/>
  <c r="AS2" i="17" s="1"/>
  <c r="AT2" i="17" s="1"/>
  <c r="AU2" i="17" s="1"/>
  <c r="AV2" i="17" s="1"/>
  <c r="AW2" i="17" s="1"/>
  <c r="AX2" i="17" s="1"/>
  <c r="AY2" i="17" s="1"/>
  <c r="AZ2" i="17" s="1"/>
  <c r="BA2" i="17" s="1"/>
  <c r="BB2" i="17" s="1"/>
  <c r="BC2" i="17" s="1"/>
  <c r="BD2" i="17" s="1"/>
  <c r="BE2" i="17" s="1"/>
  <c r="BF2" i="17" s="1"/>
  <c r="BG2" i="17" s="1"/>
  <c r="BH2" i="17" s="1"/>
  <c r="BI2" i="17" s="1"/>
  <c r="BJ2" i="17" s="1"/>
  <c r="BK2" i="17" s="1"/>
  <c r="BL2" i="17" s="1"/>
  <c r="BM2" i="17" s="1"/>
  <c r="BN2" i="17" s="1"/>
  <c r="BO2" i="17" s="1"/>
  <c r="BP2" i="17" s="1"/>
  <c r="BQ2" i="17" s="1"/>
  <c r="BR2" i="17" s="1"/>
  <c r="BS2" i="17" s="1"/>
  <c r="BT2" i="17" s="1"/>
  <c r="BU2" i="17" s="1"/>
  <c r="BV2" i="17" s="1"/>
  <c r="BW2" i="17" s="1"/>
  <c r="BX2" i="17" s="1"/>
  <c r="BY2" i="17" s="1"/>
  <c r="BZ2" i="17" s="1"/>
  <c r="CA2" i="17" s="1"/>
  <c r="CB2" i="17" s="1"/>
  <c r="CC2" i="17" s="1"/>
  <c r="CD2" i="17" s="1"/>
  <c r="B72" i="18" l="1"/>
  <c r="B71" i="18"/>
  <c r="B70" i="18"/>
  <c r="B69" i="18"/>
  <c r="B67" i="18"/>
  <c r="B66" i="18"/>
  <c r="B65" i="18"/>
  <c r="CE20" i="5" l="1"/>
  <c r="CD20" i="5"/>
  <c r="CC20" i="5"/>
  <c r="CB20" i="5"/>
  <c r="CA20" i="5"/>
  <c r="BZ20" i="5"/>
  <c r="BY20" i="5"/>
  <c r="BX20" i="5"/>
  <c r="BW20" i="5"/>
  <c r="BV20" i="5"/>
  <c r="BU20" i="5"/>
  <c r="BT20" i="5"/>
  <c r="BS20" i="5"/>
  <c r="BR20" i="5"/>
  <c r="BQ20" i="5"/>
  <c r="BP20" i="5"/>
  <c r="BO20" i="5"/>
  <c r="BN20" i="5"/>
  <c r="BM20" i="5"/>
  <c r="BL20" i="5"/>
  <c r="BK20" i="5"/>
  <c r="BJ20" i="5"/>
  <c r="BI20" i="5"/>
  <c r="BH20" i="5"/>
  <c r="BG20" i="5"/>
  <c r="BF20" i="5"/>
  <c r="BE20" i="5"/>
  <c r="BD20" i="5"/>
  <c r="BC20" i="5"/>
  <c r="BB20" i="5"/>
  <c r="BA20" i="5"/>
  <c r="AZ20" i="5"/>
  <c r="AY20" i="5"/>
  <c r="AX20" i="5"/>
  <c r="AW20" i="5"/>
  <c r="AV20" i="5"/>
  <c r="AU20" i="5"/>
  <c r="AT20" i="5"/>
  <c r="AS20" i="5"/>
  <c r="AR20" i="5"/>
  <c r="AQ20" i="5"/>
  <c r="AP20" i="5"/>
  <c r="AO20" i="5"/>
  <c r="AN20" i="5"/>
  <c r="AM20" i="5"/>
  <c r="AL20" i="5"/>
  <c r="AK20" i="5"/>
  <c r="AJ20" i="5"/>
  <c r="AI20" i="5"/>
  <c r="AH20" i="5"/>
  <c r="AG20" i="5"/>
  <c r="AF20" i="5"/>
  <c r="AE20" i="5"/>
  <c r="AD20" i="5"/>
  <c r="AC20" i="5"/>
  <c r="AB20" i="5"/>
  <c r="AA20" i="5"/>
  <c r="Z20" i="5"/>
  <c r="Y20" i="5"/>
  <c r="X20" i="5"/>
  <c r="W20" i="5"/>
  <c r="V20" i="5"/>
  <c r="U20" i="5"/>
  <c r="T20" i="5"/>
  <c r="S20" i="5"/>
  <c r="R20" i="5"/>
  <c r="Q20" i="5"/>
  <c r="P20" i="5"/>
  <c r="O20" i="5"/>
  <c r="N20" i="5"/>
  <c r="M20" i="5"/>
  <c r="L20" i="5"/>
  <c r="K20" i="5"/>
  <c r="J20" i="5"/>
  <c r="I20" i="5"/>
  <c r="H20" i="5"/>
  <c r="G20" i="5"/>
  <c r="F20" i="5"/>
  <c r="E20" i="5"/>
  <c r="D20" i="5"/>
  <c r="CE19" i="5"/>
  <c r="CD19" i="5"/>
  <c r="CC19" i="5"/>
  <c r="CB19" i="5"/>
  <c r="CA19" i="5"/>
  <c r="BZ19" i="5"/>
  <c r="BY19" i="5"/>
  <c r="BX19" i="5"/>
  <c r="BW19" i="5"/>
  <c r="BV19" i="5"/>
  <c r="BU19" i="5"/>
  <c r="BT19" i="5"/>
  <c r="BS19" i="5"/>
  <c r="BR19" i="5"/>
  <c r="BQ19" i="5"/>
  <c r="BP19" i="5"/>
  <c r="BO19" i="5"/>
  <c r="BN19" i="5"/>
  <c r="BM19" i="5"/>
  <c r="BL19" i="5"/>
  <c r="BK19" i="5"/>
  <c r="BJ19" i="5"/>
  <c r="BI19" i="5"/>
  <c r="BH19" i="5"/>
  <c r="BG19" i="5"/>
  <c r="BF19" i="5"/>
  <c r="BE19" i="5"/>
  <c r="BD19" i="5"/>
  <c r="BC19" i="5"/>
  <c r="BB19" i="5"/>
  <c r="BA19" i="5"/>
  <c r="AZ19" i="5"/>
  <c r="AY19" i="5"/>
  <c r="AX19" i="5"/>
  <c r="AW19" i="5"/>
  <c r="AV19" i="5"/>
  <c r="AU19" i="5"/>
  <c r="AT19" i="5"/>
  <c r="AS19" i="5"/>
  <c r="AR19" i="5"/>
  <c r="AQ19" i="5"/>
  <c r="AP19" i="5"/>
  <c r="AO19" i="5"/>
  <c r="AN19" i="5"/>
  <c r="AM19" i="5"/>
  <c r="AL19" i="5"/>
  <c r="AK19" i="5"/>
  <c r="AJ19" i="5"/>
  <c r="AI19" i="5"/>
  <c r="AH19" i="5"/>
  <c r="AG19" i="5"/>
  <c r="AF19" i="5"/>
  <c r="AE19" i="5"/>
  <c r="AD19" i="5"/>
  <c r="AC19" i="5"/>
  <c r="AB19" i="5"/>
  <c r="AA19" i="5"/>
  <c r="Z19" i="5"/>
  <c r="Y19" i="5"/>
  <c r="X19" i="5"/>
  <c r="W19" i="5"/>
  <c r="V19" i="5"/>
  <c r="U19" i="5"/>
  <c r="T19" i="5"/>
  <c r="S19" i="5"/>
  <c r="R19" i="5"/>
  <c r="Q19" i="5"/>
  <c r="P19" i="5"/>
  <c r="O19" i="5"/>
  <c r="N19" i="5"/>
  <c r="M19" i="5"/>
  <c r="L19" i="5"/>
  <c r="K19" i="5"/>
  <c r="J19" i="5"/>
  <c r="I19" i="5"/>
  <c r="H19" i="5"/>
  <c r="G19" i="5"/>
  <c r="F19" i="5"/>
  <c r="E19" i="5"/>
  <c r="D19" i="5"/>
  <c r="CE18" i="5"/>
  <c r="CD18" i="5"/>
  <c r="CC18" i="5"/>
  <c r="CB18" i="5"/>
  <c r="CA18" i="5"/>
  <c r="BZ18" i="5"/>
  <c r="BY18" i="5"/>
  <c r="BX18" i="5"/>
  <c r="BW18" i="5"/>
  <c r="BV18" i="5"/>
  <c r="BU18" i="5"/>
  <c r="BT18" i="5"/>
  <c r="BS18" i="5"/>
  <c r="BR18" i="5"/>
  <c r="BQ18" i="5"/>
  <c r="BP18" i="5"/>
  <c r="BO18" i="5"/>
  <c r="BN18" i="5"/>
  <c r="BM18" i="5"/>
  <c r="BL18" i="5"/>
  <c r="BK18" i="5"/>
  <c r="BJ18" i="5"/>
  <c r="BI18" i="5"/>
  <c r="BH18" i="5"/>
  <c r="BG18" i="5"/>
  <c r="BF18" i="5"/>
  <c r="BE18" i="5"/>
  <c r="BD18" i="5"/>
  <c r="BC18" i="5"/>
  <c r="BB18" i="5"/>
  <c r="BA18" i="5"/>
  <c r="AZ18" i="5"/>
  <c r="AY18" i="5"/>
  <c r="AX18" i="5"/>
  <c r="AW18" i="5"/>
  <c r="AV18" i="5"/>
  <c r="AU18" i="5"/>
  <c r="AT18" i="5"/>
  <c r="AS18" i="5"/>
  <c r="AR18" i="5"/>
  <c r="AQ18" i="5"/>
  <c r="AP18" i="5"/>
  <c r="AO18" i="5"/>
  <c r="AN18" i="5"/>
  <c r="AM18" i="5"/>
  <c r="AL18" i="5"/>
  <c r="AK18" i="5"/>
  <c r="AJ18" i="5"/>
  <c r="AI18" i="5"/>
  <c r="AH18" i="5"/>
  <c r="AG18" i="5"/>
  <c r="AF18" i="5"/>
  <c r="AE18" i="5"/>
  <c r="AD18" i="5"/>
  <c r="AC18" i="5"/>
  <c r="AB18" i="5"/>
  <c r="AA18" i="5"/>
  <c r="Z18" i="5"/>
  <c r="Y18" i="5"/>
  <c r="X18" i="5"/>
  <c r="W18" i="5"/>
  <c r="V18" i="5"/>
  <c r="U18" i="5"/>
  <c r="T18" i="5"/>
  <c r="S18" i="5"/>
  <c r="R18" i="5"/>
  <c r="Q18" i="5"/>
  <c r="P18" i="5"/>
  <c r="O18" i="5"/>
  <c r="N18" i="5"/>
  <c r="M18" i="5"/>
  <c r="L18" i="5"/>
  <c r="K18" i="5"/>
  <c r="J18" i="5"/>
  <c r="I18" i="5"/>
  <c r="H18" i="5"/>
  <c r="G18" i="5"/>
  <c r="F18" i="5"/>
  <c r="E18" i="5"/>
  <c r="D18" i="5"/>
  <c r="CE17" i="5"/>
  <c r="CD17" i="5"/>
  <c r="CC17" i="5"/>
  <c r="CB17" i="5"/>
  <c r="CA17" i="5"/>
  <c r="BZ17" i="5"/>
  <c r="BY17" i="5"/>
  <c r="BX17" i="5"/>
  <c r="BW17" i="5"/>
  <c r="BV17" i="5"/>
  <c r="BU17" i="5"/>
  <c r="BT17" i="5"/>
  <c r="BS17" i="5"/>
  <c r="BR17" i="5"/>
  <c r="BQ17" i="5"/>
  <c r="BP17" i="5"/>
  <c r="BO17" i="5"/>
  <c r="BN17" i="5"/>
  <c r="BM17" i="5"/>
  <c r="BL17" i="5"/>
  <c r="BK17" i="5"/>
  <c r="BJ17" i="5"/>
  <c r="BI17" i="5"/>
  <c r="BH17" i="5"/>
  <c r="BG17" i="5"/>
  <c r="BF17" i="5"/>
  <c r="BE17" i="5"/>
  <c r="BD17" i="5"/>
  <c r="BC17" i="5"/>
  <c r="BB17" i="5"/>
  <c r="BA17" i="5"/>
  <c r="AZ17" i="5"/>
  <c r="AY17" i="5"/>
  <c r="AX17" i="5"/>
  <c r="AW17" i="5"/>
  <c r="AV17" i="5"/>
  <c r="AU17" i="5"/>
  <c r="AT17" i="5"/>
  <c r="AS17" i="5"/>
  <c r="AR17" i="5"/>
  <c r="AQ17" i="5"/>
  <c r="AP17" i="5"/>
  <c r="AO17" i="5"/>
  <c r="AN17" i="5"/>
  <c r="AM17" i="5"/>
  <c r="AL17" i="5"/>
  <c r="AK17" i="5"/>
  <c r="AJ17" i="5"/>
  <c r="AI17" i="5"/>
  <c r="AH17" i="5"/>
  <c r="AG17" i="5"/>
  <c r="AF17" i="5"/>
  <c r="AE17" i="5"/>
  <c r="AD17" i="5"/>
  <c r="AC17" i="5"/>
  <c r="AB17" i="5"/>
  <c r="AA17" i="5"/>
  <c r="Z17" i="5"/>
  <c r="Y17" i="5"/>
  <c r="X17" i="5"/>
  <c r="W17" i="5"/>
  <c r="V17" i="5"/>
  <c r="U17" i="5"/>
  <c r="T17" i="5"/>
  <c r="S17" i="5"/>
  <c r="R17" i="5"/>
  <c r="Q17" i="5"/>
  <c r="P17" i="5"/>
  <c r="O17" i="5"/>
  <c r="N17" i="5"/>
  <c r="M17" i="5"/>
  <c r="L17" i="5"/>
  <c r="K17" i="5"/>
  <c r="J17" i="5"/>
  <c r="I17" i="5"/>
  <c r="H17" i="5"/>
  <c r="G17" i="5"/>
  <c r="F17" i="5"/>
  <c r="E17" i="5"/>
  <c r="D17" i="5"/>
  <c r="CE16" i="5"/>
  <c r="CD16" i="5"/>
  <c r="CC16" i="5"/>
  <c r="CB16" i="5"/>
  <c r="CA16" i="5"/>
  <c r="BZ16" i="5"/>
  <c r="BY16" i="5"/>
  <c r="BX16" i="5"/>
  <c r="BW16" i="5"/>
  <c r="BV16" i="5"/>
  <c r="BU16" i="5"/>
  <c r="BT16" i="5"/>
  <c r="BS16" i="5"/>
  <c r="BR16" i="5"/>
  <c r="BQ16" i="5"/>
  <c r="BP16" i="5"/>
  <c r="BO16" i="5"/>
  <c r="BN16" i="5"/>
  <c r="BM16" i="5"/>
  <c r="BL16" i="5"/>
  <c r="BK16" i="5"/>
  <c r="BJ16" i="5"/>
  <c r="BI16" i="5"/>
  <c r="BH16" i="5"/>
  <c r="BG16" i="5"/>
  <c r="BF16" i="5"/>
  <c r="BE16" i="5"/>
  <c r="BD16" i="5"/>
  <c r="BC16" i="5"/>
  <c r="BB16" i="5"/>
  <c r="BA16" i="5"/>
  <c r="AZ16" i="5"/>
  <c r="AY16" i="5"/>
  <c r="AX16" i="5"/>
  <c r="AW16" i="5"/>
  <c r="AV16" i="5"/>
  <c r="AU16" i="5"/>
  <c r="AT16" i="5"/>
  <c r="AS16" i="5"/>
  <c r="AR16" i="5"/>
  <c r="AQ16" i="5"/>
  <c r="AP16" i="5"/>
  <c r="AO16" i="5"/>
  <c r="AN16" i="5"/>
  <c r="AM16" i="5"/>
  <c r="AL16" i="5"/>
  <c r="AK16" i="5"/>
  <c r="AJ16" i="5"/>
  <c r="AI16" i="5"/>
  <c r="AH16" i="5"/>
  <c r="AG16" i="5"/>
  <c r="AF16" i="5"/>
  <c r="AE16" i="5"/>
  <c r="AD16" i="5"/>
  <c r="AC16" i="5"/>
  <c r="AB16" i="5"/>
  <c r="AA16" i="5"/>
  <c r="Z16" i="5"/>
  <c r="Y16" i="5"/>
  <c r="X16" i="5"/>
  <c r="W16" i="5"/>
  <c r="V16" i="5"/>
  <c r="U16" i="5"/>
  <c r="T16" i="5"/>
  <c r="S16" i="5"/>
  <c r="R16" i="5"/>
  <c r="Q16" i="5"/>
  <c r="P16" i="5"/>
  <c r="O16" i="5"/>
  <c r="N16" i="5"/>
  <c r="M16" i="5"/>
  <c r="L16" i="5"/>
  <c r="K16" i="5"/>
  <c r="J16" i="5"/>
  <c r="I16" i="5"/>
  <c r="H16" i="5"/>
  <c r="G16" i="5"/>
  <c r="F16" i="5"/>
  <c r="E16" i="5"/>
  <c r="D16" i="5"/>
  <c r="CE15" i="5"/>
  <c r="CD15" i="5"/>
  <c r="CC15" i="5"/>
  <c r="CB15" i="5"/>
  <c r="CA15" i="5"/>
  <c r="BZ15" i="5"/>
  <c r="BY15" i="5"/>
  <c r="BX15" i="5"/>
  <c r="BW15" i="5"/>
  <c r="BV15" i="5"/>
  <c r="BU15" i="5"/>
  <c r="BT15" i="5"/>
  <c r="BS15" i="5"/>
  <c r="BR15" i="5"/>
  <c r="BQ15" i="5"/>
  <c r="BP15" i="5"/>
  <c r="BO15" i="5"/>
  <c r="BN15" i="5"/>
  <c r="BM15" i="5"/>
  <c r="BL15" i="5"/>
  <c r="BK15" i="5"/>
  <c r="BJ15" i="5"/>
  <c r="BI15" i="5"/>
  <c r="BH15" i="5"/>
  <c r="BG15" i="5"/>
  <c r="BF15" i="5"/>
  <c r="BE15" i="5"/>
  <c r="BD15" i="5"/>
  <c r="BC15" i="5"/>
  <c r="BB15" i="5"/>
  <c r="BA15" i="5"/>
  <c r="AZ15" i="5"/>
  <c r="AY15" i="5"/>
  <c r="AX15" i="5"/>
  <c r="AW15" i="5"/>
  <c r="AV15" i="5"/>
  <c r="AU15" i="5"/>
  <c r="AT15" i="5"/>
  <c r="AS15" i="5"/>
  <c r="AR15" i="5"/>
  <c r="AQ15" i="5"/>
  <c r="AP15" i="5"/>
  <c r="AO15" i="5"/>
  <c r="AN15" i="5"/>
  <c r="AM15" i="5"/>
  <c r="AL15" i="5"/>
  <c r="AK15" i="5"/>
  <c r="AJ15" i="5"/>
  <c r="AI15" i="5"/>
  <c r="AH15" i="5"/>
  <c r="AG15" i="5"/>
  <c r="AF15" i="5"/>
  <c r="AE15" i="5"/>
  <c r="AD15" i="5"/>
  <c r="AC15" i="5"/>
  <c r="AB15" i="5"/>
  <c r="AA15" i="5"/>
  <c r="Z15" i="5"/>
  <c r="Y15" i="5"/>
  <c r="X15" i="5"/>
  <c r="W15" i="5"/>
  <c r="V15" i="5"/>
  <c r="U15" i="5"/>
  <c r="T15" i="5"/>
  <c r="S15" i="5"/>
  <c r="R15" i="5"/>
  <c r="Q15" i="5"/>
  <c r="P15" i="5"/>
  <c r="O15" i="5"/>
  <c r="N15" i="5"/>
  <c r="M15" i="5"/>
  <c r="L15" i="5"/>
  <c r="K15" i="5"/>
  <c r="J15" i="5"/>
  <c r="I15" i="5"/>
  <c r="H15" i="5"/>
  <c r="G15" i="5"/>
  <c r="F15" i="5"/>
  <c r="E15" i="5"/>
  <c r="D15" i="5"/>
  <c r="CE14" i="5"/>
  <c r="CD14" i="5"/>
  <c r="CC14" i="5"/>
  <c r="CB14" i="5"/>
  <c r="CA14" i="5"/>
  <c r="BZ14" i="5"/>
  <c r="BY14" i="5"/>
  <c r="BX14" i="5"/>
  <c r="BW14" i="5"/>
  <c r="BV14" i="5"/>
  <c r="BU14" i="5"/>
  <c r="BT14" i="5"/>
  <c r="BS14" i="5"/>
  <c r="BR14" i="5"/>
  <c r="BQ14" i="5"/>
  <c r="BP14" i="5"/>
  <c r="BO14" i="5"/>
  <c r="BN14" i="5"/>
  <c r="BM14" i="5"/>
  <c r="BL14" i="5"/>
  <c r="BK14" i="5"/>
  <c r="BJ14" i="5"/>
  <c r="BI14" i="5"/>
  <c r="BH14" i="5"/>
  <c r="BG14" i="5"/>
  <c r="BF14" i="5"/>
  <c r="BE14" i="5"/>
  <c r="BD14" i="5"/>
  <c r="BC14" i="5"/>
  <c r="BB14" i="5"/>
  <c r="BA14" i="5"/>
  <c r="AZ14" i="5"/>
  <c r="AY14" i="5"/>
  <c r="AX14" i="5"/>
  <c r="AW14" i="5"/>
  <c r="AV14" i="5"/>
  <c r="AU14" i="5"/>
  <c r="AT14" i="5"/>
  <c r="AS14" i="5"/>
  <c r="AR14" i="5"/>
  <c r="AQ14" i="5"/>
  <c r="AP14" i="5"/>
  <c r="AO14" i="5"/>
  <c r="AN14" i="5"/>
  <c r="AM14" i="5"/>
  <c r="AL14" i="5"/>
  <c r="AK14" i="5"/>
  <c r="AJ14" i="5"/>
  <c r="AI14" i="5"/>
  <c r="AH14" i="5"/>
  <c r="AG14" i="5"/>
  <c r="AF14" i="5"/>
  <c r="AE14" i="5"/>
  <c r="AD14" i="5"/>
  <c r="AC14" i="5"/>
  <c r="AB14" i="5"/>
  <c r="AA14" i="5"/>
  <c r="Z14" i="5"/>
  <c r="Y14" i="5"/>
  <c r="X14" i="5"/>
  <c r="W14" i="5"/>
  <c r="V14" i="5"/>
  <c r="U14" i="5"/>
  <c r="T14" i="5"/>
  <c r="S14" i="5"/>
  <c r="R14" i="5"/>
  <c r="Q14" i="5"/>
  <c r="P14" i="5"/>
  <c r="O14" i="5"/>
  <c r="N14" i="5"/>
  <c r="M14" i="5"/>
  <c r="L14" i="5"/>
  <c r="K14" i="5"/>
  <c r="J14" i="5"/>
  <c r="I14" i="5"/>
  <c r="H14" i="5"/>
  <c r="G14" i="5"/>
  <c r="F14" i="5"/>
  <c r="E14" i="5"/>
  <c r="D14" i="5"/>
  <c r="CD63" i="27" l="1"/>
  <c r="CD183" i="25" s="1"/>
  <c r="CC63" i="27"/>
  <c r="CC183" i="25" s="1"/>
  <c r="CB63" i="27"/>
  <c r="CB183" i="25" s="1"/>
  <c r="CA63" i="27"/>
  <c r="CA183" i="25" s="1"/>
  <c r="BZ63" i="27"/>
  <c r="BZ183" i="25" s="1"/>
  <c r="BY63" i="27"/>
  <c r="BY183" i="25" s="1"/>
  <c r="BX63" i="27"/>
  <c r="BX183" i="25" s="1"/>
  <c r="BW63" i="27"/>
  <c r="BW183" i="25" s="1"/>
  <c r="BV63" i="27"/>
  <c r="BV183" i="25" s="1"/>
  <c r="BU63" i="27"/>
  <c r="BU183" i="25" s="1"/>
  <c r="BT63" i="27"/>
  <c r="BT183" i="25" s="1"/>
  <c r="BS63" i="27"/>
  <c r="BS183" i="25" s="1"/>
  <c r="BR63" i="27"/>
  <c r="BR183" i="25" s="1"/>
  <c r="BQ63" i="27"/>
  <c r="BQ183" i="25" s="1"/>
  <c r="BP63" i="27"/>
  <c r="BP183" i="25" s="1"/>
  <c r="BO63" i="27"/>
  <c r="BO183" i="25" s="1"/>
  <c r="BN63" i="27"/>
  <c r="BN183" i="25" s="1"/>
  <c r="BM63" i="27"/>
  <c r="BM183" i="25" s="1"/>
  <c r="BL63" i="27"/>
  <c r="BL183" i="25" s="1"/>
  <c r="BK63" i="27"/>
  <c r="BK183" i="25" s="1"/>
  <c r="BJ63" i="27"/>
  <c r="BJ183" i="25" s="1"/>
  <c r="BI63" i="27"/>
  <c r="BI183" i="25" s="1"/>
  <c r="BH63" i="27"/>
  <c r="BH183" i="25" s="1"/>
  <c r="BG63" i="27"/>
  <c r="BG183" i="25" s="1"/>
  <c r="BF63" i="27"/>
  <c r="BF183" i="25" s="1"/>
  <c r="BE63" i="27"/>
  <c r="BE183" i="25" s="1"/>
  <c r="BD63" i="27"/>
  <c r="BD183" i="25" s="1"/>
  <c r="BC63" i="27"/>
  <c r="BC183" i="25" s="1"/>
  <c r="BB63" i="27"/>
  <c r="BB183" i="25" s="1"/>
  <c r="BA63" i="27"/>
  <c r="BA183" i="25" s="1"/>
  <c r="CD62" i="27"/>
  <c r="CD182" i="25" s="1"/>
  <c r="CC62" i="27"/>
  <c r="CC182" i="25" s="1"/>
  <c r="CB62" i="27"/>
  <c r="CB182" i="25" s="1"/>
  <c r="CA62" i="27"/>
  <c r="CA182" i="25" s="1"/>
  <c r="BZ62" i="27"/>
  <c r="BZ182" i="25" s="1"/>
  <c r="BY62" i="27"/>
  <c r="BY182" i="25" s="1"/>
  <c r="BX62" i="27"/>
  <c r="BX182" i="25" s="1"/>
  <c r="BW62" i="27"/>
  <c r="BW182" i="25" s="1"/>
  <c r="BV62" i="27"/>
  <c r="BV182" i="25" s="1"/>
  <c r="BU62" i="27"/>
  <c r="BU182" i="25" s="1"/>
  <c r="BT62" i="27"/>
  <c r="BT182" i="25" s="1"/>
  <c r="BS62" i="27"/>
  <c r="BS182" i="25" s="1"/>
  <c r="BR62" i="27"/>
  <c r="BR182" i="25" s="1"/>
  <c r="BQ62" i="27"/>
  <c r="BQ182" i="25" s="1"/>
  <c r="BP62" i="27"/>
  <c r="BP182" i="25" s="1"/>
  <c r="BO62" i="27"/>
  <c r="BO182" i="25" s="1"/>
  <c r="BN62" i="27"/>
  <c r="BN182" i="25" s="1"/>
  <c r="BM62" i="27"/>
  <c r="BM182" i="25" s="1"/>
  <c r="BL62" i="27"/>
  <c r="BL182" i="25" s="1"/>
  <c r="BK62" i="27"/>
  <c r="BK182" i="25" s="1"/>
  <c r="BJ62" i="27"/>
  <c r="BJ182" i="25" s="1"/>
  <c r="BI62" i="27"/>
  <c r="BI182" i="25" s="1"/>
  <c r="BH62" i="27"/>
  <c r="BH182" i="25" s="1"/>
  <c r="BG62" i="27"/>
  <c r="BG182" i="25" s="1"/>
  <c r="BF62" i="27"/>
  <c r="BF182" i="25" s="1"/>
  <c r="BE62" i="27"/>
  <c r="BE182" i="25" s="1"/>
  <c r="BD62" i="27"/>
  <c r="BD182" i="25" s="1"/>
  <c r="BC62" i="27"/>
  <c r="BC182" i="25" s="1"/>
  <c r="BB62" i="27"/>
  <c r="BB182" i="25" s="1"/>
  <c r="BA62" i="27"/>
  <c r="BA182" i="25" s="1"/>
  <c r="CD61" i="27"/>
  <c r="CD181" i="25" s="1"/>
  <c r="CC61" i="27"/>
  <c r="CC181" i="25" s="1"/>
  <c r="CB61" i="27"/>
  <c r="CB181" i="25" s="1"/>
  <c r="CA61" i="27"/>
  <c r="CA181" i="25" s="1"/>
  <c r="BZ61" i="27"/>
  <c r="BZ181" i="25" s="1"/>
  <c r="BY61" i="27"/>
  <c r="BY181" i="25" s="1"/>
  <c r="BX61" i="27"/>
  <c r="BX181" i="25" s="1"/>
  <c r="BW61" i="27"/>
  <c r="BW181" i="25" s="1"/>
  <c r="BV61" i="27"/>
  <c r="BV181" i="25" s="1"/>
  <c r="BU61" i="27"/>
  <c r="BU181" i="25" s="1"/>
  <c r="BT61" i="27"/>
  <c r="BT181" i="25" s="1"/>
  <c r="BS61" i="27"/>
  <c r="BS181" i="25" s="1"/>
  <c r="BR61" i="27"/>
  <c r="BR181" i="25" s="1"/>
  <c r="BQ61" i="27"/>
  <c r="BQ181" i="25" s="1"/>
  <c r="BP61" i="27"/>
  <c r="BP181" i="25" s="1"/>
  <c r="BO61" i="27"/>
  <c r="BO181" i="25" s="1"/>
  <c r="BN61" i="27"/>
  <c r="BN181" i="25" s="1"/>
  <c r="BM61" i="27"/>
  <c r="BM181" i="25" s="1"/>
  <c r="BL61" i="27"/>
  <c r="BL181" i="25" s="1"/>
  <c r="BK61" i="27"/>
  <c r="BK181" i="25" s="1"/>
  <c r="BJ61" i="27"/>
  <c r="BJ181" i="25" s="1"/>
  <c r="BI61" i="27"/>
  <c r="BI181" i="25" s="1"/>
  <c r="BH61" i="27"/>
  <c r="BH181" i="25" s="1"/>
  <c r="BG61" i="27"/>
  <c r="BG181" i="25" s="1"/>
  <c r="BF61" i="27"/>
  <c r="BF181" i="25" s="1"/>
  <c r="BE61" i="27"/>
  <c r="BE181" i="25" s="1"/>
  <c r="BD61" i="27"/>
  <c r="BD181" i="25" s="1"/>
  <c r="BC61" i="27"/>
  <c r="BC181" i="25" s="1"/>
  <c r="BB61" i="27"/>
  <c r="BB181" i="25" s="1"/>
  <c r="BA61" i="27"/>
  <c r="BA181" i="25" s="1"/>
  <c r="CD69" i="27"/>
  <c r="CD189" i="25" s="1"/>
  <c r="CC69" i="27"/>
  <c r="CC189" i="25" s="1"/>
  <c r="CB69" i="27"/>
  <c r="CB189" i="25" s="1"/>
  <c r="CA69" i="27"/>
  <c r="CA189" i="25" s="1"/>
  <c r="BZ69" i="27"/>
  <c r="BZ189" i="25" s="1"/>
  <c r="BY69" i="27"/>
  <c r="BY189" i="25" s="1"/>
  <c r="BX69" i="27"/>
  <c r="BX189" i="25" s="1"/>
  <c r="BW69" i="27"/>
  <c r="BW189" i="25" s="1"/>
  <c r="BV69" i="27"/>
  <c r="BV189" i="25" s="1"/>
  <c r="BU69" i="27"/>
  <c r="BU189" i="25" s="1"/>
  <c r="BT69" i="27"/>
  <c r="BT189" i="25" s="1"/>
  <c r="BS69" i="27"/>
  <c r="BS189" i="25" s="1"/>
  <c r="BR69" i="27"/>
  <c r="BR189" i="25" s="1"/>
  <c r="BQ69" i="27"/>
  <c r="BQ189" i="25" s="1"/>
  <c r="BP69" i="27"/>
  <c r="BP189" i="25" s="1"/>
  <c r="BO69" i="27"/>
  <c r="BO189" i="25" s="1"/>
  <c r="BN69" i="27"/>
  <c r="BN189" i="25" s="1"/>
  <c r="BM69" i="27"/>
  <c r="BM189" i="25" s="1"/>
  <c r="BL69" i="27"/>
  <c r="BL189" i="25" s="1"/>
  <c r="BK69" i="27"/>
  <c r="BK189" i="25" s="1"/>
  <c r="BJ69" i="27"/>
  <c r="BJ189" i="25" s="1"/>
  <c r="BI69" i="27"/>
  <c r="BI189" i="25" s="1"/>
  <c r="BH69" i="27"/>
  <c r="BH189" i="25" s="1"/>
  <c r="BG69" i="27"/>
  <c r="BG189" i="25" s="1"/>
  <c r="BF69" i="27"/>
  <c r="BF189" i="25" s="1"/>
  <c r="BE69" i="27"/>
  <c r="BE189" i="25" s="1"/>
  <c r="BD69" i="27"/>
  <c r="BD189" i="25" s="1"/>
  <c r="BC69" i="27"/>
  <c r="BC189" i="25" s="1"/>
  <c r="BB69" i="27"/>
  <c r="BB189" i="25" s="1"/>
  <c r="BA69" i="27"/>
  <c r="BA189" i="25" s="1"/>
  <c r="CD68" i="27"/>
  <c r="CD188" i="25" s="1"/>
  <c r="CC68" i="27"/>
  <c r="CC188" i="25" s="1"/>
  <c r="CB68" i="27"/>
  <c r="CB188" i="25" s="1"/>
  <c r="CA68" i="27"/>
  <c r="CA188" i="25" s="1"/>
  <c r="BZ68" i="27"/>
  <c r="BZ188" i="25" s="1"/>
  <c r="BY68" i="27"/>
  <c r="BY188" i="25" s="1"/>
  <c r="BX68" i="27"/>
  <c r="BX188" i="25" s="1"/>
  <c r="BW68" i="27"/>
  <c r="BW188" i="25" s="1"/>
  <c r="BV68" i="27"/>
  <c r="BV188" i="25" s="1"/>
  <c r="BU68" i="27"/>
  <c r="BU188" i="25" s="1"/>
  <c r="BT68" i="27"/>
  <c r="BT188" i="25" s="1"/>
  <c r="BS68" i="27"/>
  <c r="BS188" i="25" s="1"/>
  <c r="BR68" i="27"/>
  <c r="BR188" i="25" s="1"/>
  <c r="BQ68" i="27"/>
  <c r="BQ188" i="25" s="1"/>
  <c r="BP68" i="27"/>
  <c r="BP188" i="25" s="1"/>
  <c r="BO68" i="27"/>
  <c r="BO188" i="25" s="1"/>
  <c r="BN68" i="27"/>
  <c r="BN188" i="25" s="1"/>
  <c r="BM68" i="27"/>
  <c r="BM188" i="25" s="1"/>
  <c r="BL68" i="27"/>
  <c r="BL188" i="25" s="1"/>
  <c r="BK68" i="27"/>
  <c r="BK188" i="25" s="1"/>
  <c r="BJ68" i="27"/>
  <c r="BJ188" i="25" s="1"/>
  <c r="BI68" i="27"/>
  <c r="BI188" i="25" s="1"/>
  <c r="BH68" i="27"/>
  <c r="BH188" i="25" s="1"/>
  <c r="BG68" i="27"/>
  <c r="BG188" i="25" s="1"/>
  <c r="BF68" i="27"/>
  <c r="BF188" i="25" s="1"/>
  <c r="BE68" i="27"/>
  <c r="BE188" i="25" s="1"/>
  <c r="BD68" i="27"/>
  <c r="BD188" i="25" s="1"/>
  <c r="BC68" i="27"/>
  <c r="BC188" i="25" s="1"/>
  <c r="BB68" i="27"/>
  <c r="BB188" i="25" s="1"/>
  <c r="BA68" i="27"/>
  <c r="BA188" i="25" s="1"/>
  <c r="CD67" i="27"/>
  <c r="CD187" i="25" s="1"/>
  <c r="CC67" i="27"/>
  <c r="CC187" i="25" s="1"/>
  <c r="CB67" i="27"/>
  <c r="CB187" i="25" s="1"/>
  <c r="CA67" i="27"/>
  <c r="CA187" i="25" s="1"/>
  <c r="BZ67" i="27"/>
  <c r="BZ187" i="25" s="1"/>
  <c r="BY67" i="27"/>
  <c r="BY187" i="25" s="1"/>
  <c r="BX67" i="27"/>
  <c r="BX187" i="25" s="1"/>
  <c r="BW67" i="27"/>
  <c r="BW187" i="25" s="1"/>
  <c r="BV67" i="27"/>
  <c r="BV187" i="25" s="1"/>
  <c r="BU67" i="27"/>
  <c r="BU187" i="25" s="1"/>
  <c r="BT67" i="27"/>
  <c r="BT187" i="25" s="1"/>
  <c r="BS67" i="27"/>
  <c r="BS187" i="25" s="1"/>
  <c r="BR67" i="27"/>
  <c r="BR187" i="25" s="1"/>
  <c r="BQ67" i="27"/>
  <c r="BQ187" i="25" s="1"/>
  <c r="BP67" i="27"/>
  <c r="BP187" i="25" s="1"/>
  <c r="BO67" i="27"/>
  <c r="BO187" i="25" s="1"/>
  <c r="BN67" i="27"/>
  <c r="BN187" i="25" s="1"/>
  <c r="BM67" i="27"/>
  <c r="BM187" i="25" s="1"/>
  <c r="BL67" i="27"/>
  <c r="BL187" i="25" s="1"/>
  <c r="BK67" i="27"/>
  <c r="BK187" i="25" s="1"/>
  <c r="BJ67" i="27"/>
  <c r="BJ187" i="25" s="1"/>
  <c r="BI67" i="27"/>
  <c r="BI187" i="25" s="1"/>
  <c r="BH67" i="27"/>
  <c r="BH187" i="25" s="1"/>
  <c r="BG67" i="27"/>
  <c r="BG187" i="25" s="1"/>
  <c r="BF67" i="27"/>
  <c r="BF187" i="25" s="1"/>
  <c r="BE67" i="27"/>
  <c r="BE187" i="25" s="1"/>
  <c r="BD67" i="27"/>
  <c r="BD187" i="25" s="1"/>
  <c r="BC67" i="27"/>
  <c r="BC187" i="25" s="1"/>
  <c r="BB67" i="27"/>
  <c r="BB187" i="25" s="1"/>
  <c r="BA67" i="27"/>
  <c r="BA187" i="25" s="1"/>
  <c r="CD66" i="27"/>
  <c r="CD186" i="25" s="1"/>
  <c r="CC66" i="27"/>
  <c r="CC186" i="25" s="1"/>
  <c r="CB66" i="27"/>
  <c r="CB186" i="25" s="1"/>
  <c r="CA66" i="27"/>
  <c r="CA186" i="25" s="1"/>
  <c r="BZ66" i="27"/>
  <c r="BZ186" i="25" s="1"/>
  <c r="BY66" i="27"/>
  <c r="BY186" i="25" s="1"/>
  <c r="BX66" i="27"/>
  <c r="BX186" i="25" s="1"/>
  <c r="BW66" i="27"/>
  <c r="BW186" i="25" s="1"/>
  <c r="BV66" i="27"/>
  <c r="BV186" i="25" s="1"/>
  <c r="BU66" i="27"/>
  <c r="BU186" i="25" s="1"/>
  <c r="BT66" i="27"/>
  <c r="BT186" i="25" s="1"/>
  <c r="BS66" i="27"/>
  <c r="BS186" i="25" s="1"/>
  <c r="BR66" i="27"/>
  <c r="BR186" i="25" s="1"/>
  <c r="BQ66" i="27"/>
  <c r="BQ186" i="25" s="1"/>
  <c r="BP66" i="27"/>
  <c r="BP186" i="25" s="1"/>
  <c r="BO66" i="27"/>
  <c r="BO186" i="25" s="1"/>
  <c r="BN66" i="27"/>
  <c r="BN186" i="25" s="1"/>
  <c r="BM66" i="27"/>
  <c r="BM186" i="25" s="1"/>
  <c r="BL66" i="27"/>
  <c r="BL186" i="25" s="1"/>
  <c r="BK66" i="27"/>
  <c r="BK186" i="25" s="1"/>
  <c r="BJ66" i="27"/>
  <c r="BJ186" i="25" s="1"/>
  <c r="BI66" i="27"/>
  <c r="BI186" i="25" s="1"/>
  <c r="BH66" i="27"/>
  <c r="BH186" i="25" s="1"/>
  <c r="BG66" i="27"/>
  <c r="BG186" i="25" s="1"/>
  <c r="BF66" i="27"/>
  <c r="BF186" i="25" s="1"/>
  <c r="BE66" i="27"/>
  <c r="BE186" i="25" s="1"/>
  <c r="BD66" i="27"/>
  <c r="BD186" i="25" s="1"/>
  <c r="BC66" i="27"/>
  <c r="BC186" i="25" s="1"/>
  <c r="BB66" i="27"/>
  <c r="BB186" i="25" s="1"/>
  <c r="BA66" i="27"/>
  <c r="BA186" i="25" s="1"/>
  <c r="B57" i="25" l="1"/>
  <c r="A107" i="25" l="1"/>
  <c r="B119" i="25"/>
  <c r="B118" i="25"/>
  <c r="B117" i="25"/>
  <c r="B116" i="25"/>
  <c r="B112" i="25"/>
  <c r="B111" i="25"/>
  <c r="B110" i="25"/>
  <c r="C119" i="25"/>
  <c r="C112" i="25"/>
  <c r="C117" i="25"/>
  <c r="C110" i="25"/>
  <c r="C116" i="25" l="1"/>
  <c r="C111" i="25"/>
  <c r="C118" i="25"/>
  <c r="D119" i="25" l="1"/>
  <c r="D117" i="25"/>
  <c r="D111" i="25"/>
  <c r="D118" i="25"/>
  <c r="D112" i="25"/>
  <c r="D116" i="25"/>
  <c r="D110" i="25"/>
  <c r="E111" i="25" l="1"/>
  <c r="E117" i="25"/>
  <c r="E112" i="25"/>
  <c r="E118" i="25"/>
  <c r="E116" i="25"/>
  <c r="E110" i="25"/>
  <c r="E119" i="25"/>
  <c r="F110" i="25" l="1"/>
  <c r="F116" i="25"/>
  <c r="F119" i="25"/>
  <c r="F118" i="25"/>
  <c r="F112" i="25"/>
  <c r="F117" i="25"/>
  <c r="F111" i="25"/>
  <c r="G112" i="25" l="1"/>
  <c r="G118" i="25"/>
  <c r="G119" i="25"/>
  <c r="G117" i="25"/>
  <c r="G111" i="25"/>
  <c r="G116" i="25"/>
  <c r="G110" i="25"/>
  <c r="H119" i="25" l="1"/>
  <c r="H111" i="25"/>
  <c r="H117" i="25"/>
  <c r="H116" i="25"/>
  <c r="H110" i="25"/>
  <c r="H118" i="25"/>
  <c r="H112" i="25"/>
  <c r="I116" i="25" l="1"/>
  <c r="I110" i="25"/>
  <c r="I117" i="25"/>
  <c r="I111" i="25"/>
  <c r="I112" i="25"/>
  <c r="I118" i="25"/>
  <c r="I119" i="25"/>
  <c r="J119" i="25" l="1"/>
  <c r="J118" i="25"/>
  <c r="J112" i="25"/>
  <c r="J117" i="25"/>
  <c r="J111" i="25"/>
  <c r="J116" i="25"/>
  <c r="J110" i="25"/>
  <c r="K117" i="25" l="1"/>
  <c r="K111" i="25"/>
  <c r="K112" i="25"/>
  <c r="K118" i="25"/>
  <c r="K110" i="25"/>
  <c r="K116" i="25"/>
  <c r="K119" i="25"/>
  <c r="L119" i="25" l="1"/>
  <c r="L112" i="25"/>
  <c r="L118" i="25"/>
  <c r="L116" i="25"/>
  <c r="L110" i="25"/>
  <c r="L111" i="25"/>
  <c r="L117" i="25"/>
  <c r="M110" i="25" l="1"/>
  <c r="M116" i="25"/>
  <c r="M112" i="25"/>
  <c r="M118" i="25"/>
  <c r="M111" i="25"/>
  <c r="M117" i="25"/>
  <c r="M119" i="25"/>
  <c r="T71" i="18"/>
  <c r="T67" i="18"/>
  <c r="N117" i="25" l="1"/>
  <c r="N111" i="25"/>
  <c r="N119" i="25"/>
  <c r="N118" i="25"/>
  <c r="N112" i="25"/>
  <c r="N116" i="25"/>
  <c r="N110" i="25"/>
  <c r="O119" i="25" l="1"/>
  <c r="O112" i="25"/>
  <c r="O118" i="25"/>
  <c r="O116" i="25"/>
  <c r="O110" i="25"/>
  <c r="O117" i="25"/>
  <c r="O111" i="25"/>
  <c r="A32" i="18"/>
  <c r="A31" i="18"/>
  <c r="A30" i="18"/>
  <c r="A29" i="18"/>
  <c r="A27" i="18"/>
  <c r="A48" i="18" s="1"/>
  <c r="A26" i="18"/>
  <c r="A25" i="18"/>
  <c r="B26" i="25"/>
  <c r="B25" i="25"/>
  <c r="B24" i="25"/>
  <c r="P112" i="25" l="1"/>
  <c r="P118" i="25"/>
  <c r="P116" i="25"/>
  <c r="P110" i="25"/>
  <c r="P111" i="25"/>
  <c r="P117" i="25"/>
  <c r="P119" i="25"/>
  <c r="D96" i="25"/>
  <c r="E96" i="25"/>
  <c r="F96" i="25"/>
  <c r="G96" i="25"/>
  <c r="H96" i="25"/>
  <c r="I96" i="25"/>
  <c r="J96" i="25"/>
  <c r="K96" i="25"/>
  <c r="L96" i="25"/>
  <c r="M96" i="25"/>
  <c r="N96" i="25"/>
  <c r="O96" i="25"/>
  <c r="P96" i="25"/>
  <c r="Q96" i="25"/>
  <c r="R96" i="25"/>
  <c r="S96" i="25"/>
  <c r="T96" i="25"/>
  <c r="U96" i="25"/>
  <c r="V96" i="25"/>
  <c r="W96" i="25"/>
  <c r="X96" i="25"/>
  <c r="Y96" i="25"/>
  <c r="Z96" i="25"/>
  <c r="AA96" i="25"/>
  <c r="AB96" i="25"/>
  <c r="AC96" i="25"/>
  <c r="AD96" i="25"/>
  <c r="AE96" i="25"/>
  <c r="AF96" i="25"/>
  <c r="AG96" i="25"/>
  <c r="AH96" i="25"/>
  <c r="AI96" i="25"/>
  <c r="AJ96" i="25"/>
  <c r="AK96" i="25"/>
  <c r="AL96" i="25"/>
  <c r="AM96" i="25"/>
  <c r="AN96" i="25"/>
  <c r="AO96" i="25"/>
  <c r="AP96" i="25"/>
  <c r="AQ96" i="25"/>
  <c r="AR96" i="25"/>
  <c r="AS96" i="25"/>
  <c r="AT96" i="25"/>
  <c r="AU96" i="25"/>
  <c r="AV96" i="25"/>
  <c r="AW96" i="25"/>
  <c r="AX96" i="25"/>
  <c r="AY96" i="25"/>
  <c r="AZ96" i="25"/>
  <c r="BA96" i="25"/>
  <c r="BB96" i="25"/>
  <c r="BC96" i="25"/>
  <c r="BD96" i="25"/>
  <c r="BE96" i="25"/>
  <c r="BF96" i="25"/>
  <c r="BG96" i="25"/>
  <c r="BH96" i="25"/>
  <c r="BI96" i="25"/>
  <c r="BJ96" i="25"/>
  <c r="BK96" i="25"/>
  <c r="BL96" i="25"/>
  <c r="BM96" i="25"/>
  <c r="BN96" i="25"/>
  <c r="BO96" i="25"/>
  <c r="BP96" i="25"/>
  <c r="BQ96" i="25"/>
  <c r="BR96" i="25"/>
  <c r="BS96" i="25"/>
  <c r="BT96" i="25"/>
  <c r="BU96" i="25"/>
  <c r="BV96" i="25"/>
  <c r="BW96" i="25"/>
  <c r="BX96" i="25"/>
  <c r="BY96" i="25"/>
  <c r="BZ96" i="25"/>
  <c r="CA96" i="25"/>
  <c r="CB96" i="25"/>
  <c r="CC96" i="25"/>
  <c r="CD96" i="25"/>
  <c r="D14" i="25"/>
  <c r="E14" i="25"/>
  <c r="F14" i="25"/>
  <c r="G14" i="25"/>
  <c r="H14" i="25"/>
  <c r="I14" i="25"/>
  <c r="J14" i="25"/>
  <c r="K14" i="25"/>
  <c r="L14" i="25"/>
  <c r="M14" i="25"/>
  <c r="N14" i="25"/>
  <c r="O14" i="25"/>
  <c r="P14" i="25"/>
  <c r="Q14" i="25"/>
  <c r="R14" i="25"/>
  <c r="S14" i="25"/>
  <c r="T14" i="25"/>
  <c r="U14" i="25"/>
  <c r="V14" i="25"/>
  <c r="W14" i="25"/>
  <c r="X14" i="25"/>
  <c r="Y14" i="25"/>
  <c r="Z14" i="25"/>
  <c r="AA14" i="25"/>
  <c r="AB14" i="25"/>
  <c r="AC14" i="25"/>
  <c r="AD14" i="25"/>
  <c r="AE14" i="25"/>
  <c r="AF14" i="25"/>
  <c r="AG14" i="25"/>
  <c r="AH14" i="25"/>
  <c r="AI14" i="25"/>
  <c r="AJ14" i="25"/>
  <c r="AK14" i="25"/>
  <c r="AL14" i="25"/>
  <c r="AM14" i="25"/>
  <c r="AN14" i="25"/>
  <c r="AO14" i="25"/>
  <c r="AP14" i="25"/>
  <c r="AQ14" i="25"/>
  <c r="AR14" i="25"/>
  <c r="AS14" i="25"/>
  <c r="AT14" i="25"/>
  <c r="AU14" i="25"/>
  <c r="AV14" i="25"/>
  <c r="AW14" i="25"/>
  <c r="AX14" i="25"/>
  <c r="AY14" i="25"/>
  <c r="AZ14" i="25"/>
  <c r="BA14" i="25"/>
  <c r="BB14" i="25"/>
  <c r="BC14" i="25"/>
  <c r="BD14" i="25"/>
  <c r="BE14" i="25"/>
  <c r="BF14" i="25"/>
  <c r="BG14" i="25"/>
  <c r="BH14" i="25"/>
  <c r="BI14" i="25"/>
  <c r="BJ14" i="25"/>
  <c r="BK14" i="25"/>
  <c r="BL14" i="25"/>
  <c r="BM14" i="25"/>
  <c r="BN14" i="25"/>
  <c r="BO14" i="25"/>
  <c r="BP14" i="25"/>
  <c r="BQ14" i="25"/>
  <c r="BR14" i="25"/>
  <c r="BS14" i="25"/>
  <c r="BT14" i="25"/>
  <c r="BU14" i="25"/>
  <c r="BV14" i="25"/>
  <c r="BW14" i="25"/>
  <c r="BX14" i="25"/>
  <c r="BY14" i="25"/>
  <c r="BZ14" i="25"/>
  <c r="CA14" i="25"/>
  <c r="CB14" i="25"/>
  <c r="CC14" i="25"/>
  <c r="CD14" i="25"/>
  <c r="D13" i="25"/>
  <c r="E13" i="25"/>
  <c r="F13" i="25"/>
  <c r="G13" i="25"/>
  <c r="H13" i="25"/>
  <c r="I13" i="25"/>
  <c r="J13" i="25"/>
  <c r="K13" i="25"/>
  <c r="L13" i="25"/>
  <c r="M13" i="25"/>
  <c r="N13" i="25"/>
  <c r="O13" i="25"/>
  <c r="P13" i="25"/>
  <c r="Q13" i="25"/>
  <c r="R13" i="25"/>
  <c r="S13" i="25"/>
  <c r="T13" i="25"/>
  <c r="U13" i="25"/>
  <c r="V13" i="25"/>
  <c r="W13" i="25"/>
  <c r="X13" i="25"/>
  <c r="Y13" i="25"/>
  <c r="Z13" i="25"/>
  <c r="AA13" i="25"/>
  <c r="AB13" i="25"/>
  <c r="AC13" i="25"/>
  <c r="AD13" i="25"/>
  <c r="AE13" i="25"/>
  <c r="AF13" i="25"/>
  <c r="AG13" i="25"/>
  <c r="AH13" i="25"/>
  <c r="AI13" i="25"/>
  <c r="AJ13" i="25"/>
  <c r="AK13" i="25"/>
  <c r="AL13" i="25"/>
  <c r="AM13" i="25"/>
  <c r="AN13" i="25"/>
  <c r="AO13" i="25"/>
  <c r="AP13" i="25"/>
  <c r="AQ13" i="25"/>
  <c r="AR13" i="25"/>
  <c r="AS13" i="25"/>
  <c r="AT13" i="25"/>
  <c r="AU13" i="25"/>
  <c r="AV13" i="25"/>
  <c r="AW13" i="25"/>
  <c r="AX13" i="25"/>
  <c r="AY13" i="25"/>
  <c r="AZ13" i="25"/>
  <c r="BA13" i="25"/>
  <c r="BB13" i="25"/>
  <c r="BC13" i="25"/>
  <c r="BD13" i="25"/>
  <c r="BE13" i="25"/>
  <c r="BF13" i="25"/>
  <c r="BG13" i="25"/>
  <c r="BH13" i="25"/>
  <c r="BI13" i="25"/>
  <c r="BJ13" i="25"/>
  <c r="BK13" i="25"/>
  <c r="BL13" i="25"/>
  <c r="BM13" i="25"/>
  <c r="BN13" i="25"/>
  <c r="BO13" i="25"/>
  <c r="BP13" i="25"/>
  <c r="BQ13" i="25"/>
  <c r="BR13" i="25"/>
  <c r="BS13" i="25"/>
  <c r="BT13" i="25"/>
  <c r="BU13" i="25"/>
  <c r="BV13" i="25"/>
  <c r="BW13" i="25"/>
  <c r="BX13" i="25"/>
  <c r="BY13" i="25"/>
  <c r="BZ13" i="25"/>
  <c r="CA13" i="25"/>
  <c r="CB13" i="25"/>
  <c r="CC13" i="25"/>
  <c r="CD13" i="25"/>
  <c r="D12" i="25"/>
  <c r="E12" i="25"/>
  <c r="F12" i="25"/>
  <c r="G12" i="25"/>
  <c r="H12" i="25"/>
  <c r="I12" i="25"/>
  <c r="J12" i="25"/>
  <c r="K12" i="25"/>
  <c r="L12" i="25"/>
  <c r="M12" i="25"/>
  <c r="N12" i="25"/>
  <c r="O12" i="25"/>
  <c r="P12" i="25"/>
  <c r="Q12" i="25"/>
  <c r="R12" i="25"/>
  <c r="S12" i="25"/>
  <c r="T12" i="25"/>
  <c r="U12" i="25"/>
  <c r="V12" i="25"/>
  <c r="W12" i="25"/>
  <c r="X12" i="25"/>
  <c r="Y12" i="25"/>
  <c r="Z12" i="25"/>
  <c r="AA12" i="25"/>
  <c r="AB12" i="25"/>
  <c r="AC12" i="25"/>
  <c r="AD12" i="25"/>
  <c r="AE12" i="25"/>
  <c r="AF12" i="25"/>
  <c r="AG12" i="25"/>
  <c r="AH12" i="25"/>
  <c r="AI12" i="25"/>
  <c r="AJ12" i="25"/>
  <c r="AK12" i="25"/>
  <c r="AL12" i="25"/>
  <c r="AM12" i="25"/>
  <c r="AN12" i="25"/>
  <c r="AO12" i="25"/>
  <c r="AP12" i="25"/>
  <c r="AQ12" i="25"/>
  <c r="AR12" i="25"/>
  <c r="AS12" i="25"/>
  <c r="AT12" i="25"/>
  <c r="AU12" i="25"/>
  <c r="AV12" i="25"/>
  <c r="AW12" i="25"/>
  <c r="AX12" i="25"/>
  <c r="AY12" i="25"/>
  <c r="AZ12" i="25"/>
  <c r="BA12" i="25"/>
  <c r="BB12" i="25"/>
  <c r="BC12" i="25"/>
  <c r="BD12" i="25"/>
  <c r="BE12" i="25"/>
  <c r="BF12" i="25"/>
  <c r="BG12" i="25"/>
  <c r="BH12" i="25"/>
  <c r="BI12" i="25"/>
  <c r="BJ12" i="25"/>
  <c r="BK12" i="25"/>
  <c r="BL12" i="25"/>
  <c r="BM12" i="25"/>
  <c r="BN12" i="25"/>
  <c r="BO12" i="25"/>
  <c r="BP12" i="25"/>
  <c r="BQ12" i="25"/>
  <c r="BR12" i="25"/>
  <c r="BS12" i="25"/>
  <c r="BT12" i="25"/>
  <c r="BU12" i="25"/>
  <c r="BV12" i="25"/>
  <c r="BW12" i="25"/>
  <c r="BX12" i="25"/>
  <c r="BY12" i="25"/>
  <c r="BZ12" i="25"/>
  <c r="CA12" i="25"/>
  <c r="CB12" i="25"/>
  <c r="CC12" i="25"/>
  <c r="CD12" i="25"/>
  <c r="D11" i="25"/>
  <c r="E11" i="25"/>
  <c r="F11" i="25"/>
  <c r="G11" i="25"/>
  <c r="H11" i="25"/>
  <c r="I11" i="25"/>
  <c r="J11" i="25"/>
  <c r="K11" i="25"/>
  <c r="L11" i="25"/>
  <c r="M11" i="25"/>
  <c r="N11" i="25"/>
  <c r="O11" i="25"/>
  <c r="P11" i="25"/>
  <c r="Q11" i="25"/>
  <c r="R11" i="25"/>
  <c r="S11" i="25"/>
  <c r="T11" i="25"/>
  <c r="U11" i="25"/>
  <c r="V11" i="25"/>
  <c r="W11" i="25"/>
  <c r="X11" i="25"/>
  <c r="Y11" i="25"/>
  <c r="Z11" i="25"/>
  <c r="AA11" i="25"/>
  <c r="AB11" i="25"/>
  <c r="AC11" i="25"/>
  <c r="AD11" i="25"/>
  <c r="AE11" i="25"/>
  <c r="AF11" i="25"/>
  <c r="AG11" i="25"/>
  <c r="AH11" i="25"/>
  <c r="AI11" i="25"/>
  <c r="AJ11" i="25"/>
  <c r="AK11" i="25"/>
  <c r="AL11" i="25"/>
  <c r="AM11" i="25"/>
  <c r="AN11" i="25"/>
  <c r="AO11" i="25"/>
  <c r="AP11" i="25"/>
  <c r="AQ11" i="25"/>
  <c r="AR11" i="25"/>
  <c r="AS11" i="25"/>
  <c r="AT11" i="25"/>
  <c r="AU11" i="25"/>
  <c r="AV11" i="25"/>
  <c r="AW11" i="25"/>
  <c r="AX11" i="25"/>
  <c r="AY11" i="25"/>
  <c r="AZ11" i="25"/>
  <c r="BA11" i="25"/>
  <c r="BB11" i="25"/>
  <c r="BC11" i="25"/>
  <c r="BD11" i="25"/>
  <c r="BE11" i="25"/>
  <c r="BF11" i="25"/>
  <c r="BG11" i="25"/>
  <c r="BH11" i="25"/>
  <c r="BI11" i="25"/>
  <c r="BJ11" i="25"/>
  <c r="BK11" i="25"/>
  <c r="BL11" i="25"/>
  <c r="BM11" i="25"/>
  <c r="BN11" i="25"/>
  <c r="BO11" i="25"/>
  <c r="BP11" i="25"/>
  <c r="BQ11" i="25"/>
  <c r="BR11" i="25"/>
  <c r="BS11" i="25"/>
  <c r="BT11" i="25"/>
  <c r="BU11" i="25"/>
  <c r="BV11" i="25"/>
  <c r="BW11" i="25"/>
  <c r="BX11" i="25"/>
  <c r="BY11" i="25"/>
  <c r="BZ11" i="25"/>
  <c r="CA11" i="25"/>
  <c r="CB11" i="25"/>
  <c r="CC11" i="25"/>
  <c r="CD11" i="25"/>
  <c r="C14" i="25"/>
  <c r="C13" i="25"/>
  <c r="C12" i="25"/>
  <c r="C11" i="25"/>
  <c r="B14" i="25"/>
  <c r="B13" i="25"/>
  <c r="B12" i="25"/>
  <c r="B11" i="25"/>
  <c r="B27" i="25"/>
  <c r="B20" i="25"/>
  <c r="B19" i="25"/>
  <c r="B18" i="25"/>
  <c r="Q119" i="25" l="1"/>
  <c r="Q116" i="25"/>
  <c r="Q110" i="25"/>
  <c r="Q117" i="25"/>
  <c r="Q111" i="25"/>
  <c r="Q112" i="25"/>
  <c r="Q118" i="25"/>
  <c r="D85" i="25"/>
  <c r="E85" i="25"/>
  <c r="F85" i="25"/>
  <c r="G85" i="25"/>
  <c r="H85" i="25"/>
  <c r="I85" i="25"/>
  <c r="J85" i="25"/>
  <c r="K85" i="25"/>
  <c r="L85" i="25"/>
  <c r="M85" i="25"/>
  <c r="N85" i="25"/>
  <c r="O85" i="25"/>
  <c r="P85" i="25"/>
  <c r="Q85" i="25"/>
  <c r="R85" i="25"/>
  <c r="S85" i="25"/>
  <c r="T85" i="25"/>
  <c r="U85" i="25"/>
  <c r="V85" i="25"/>
  <c r="W85" i="25"/>
  <c r="X85" i="25"/>
  <c r="Y85" i="25"/>
  <c r="Z85" i="25"/>
  <c r="AA85" i="25"/>
  <c r="AB85" i="25"/>
  <c r="AC85" i="25"/>
  <c r="AD85" i="25"/>
  <c r="AE85" i="25"/>
  <c r="AF85" i="25"/>
  <c r="AG85" i="25"/>
  <c r="AH85" i="25"/>
  <c r="AI85" i="25"/>
  <c r="AJ85" i="25"/>
  <c r="AK85" i="25"/>
  <c r="AL85" i="25"/>
  <c r="AM85" i="25"/>
  <c r="AN85" i="25"/>
  <c r="AO85" i="25"/>
  <c r="AP85" i="25"/>
  <c r="AQ85" i="25"/>
  <c r="AR85" i="25"/>
  <c r="AS85" i="25"/>
  <c r="AT85" i="25"/>
  <c r="AU85" i="25"/>
  <c r="AV85" i="25"/>
  <c r="AW85" i="25"/>
  <c r="AX85" i="25"/>
  <c r="CD85" i="25"/>
  <c r="D84" i="25"/>
  <c r="E84" i="25"/>
  <c r="F84" i="25"/>
  <c r="G84" i="25"/>
  <c r="H84" i="25"/>
  <c r="I84" i="25"/>
  <c r="J84" i="25"/>
  <c r="K84" i="25"/>
  <c r="L84" i="25"/>
  <c r="M84" i="25"/>
  <c r="N84" i="25"/>
  <c r="O84" i="25"/>
  <c r="P84" i="25"/>
  <c r="Q84" i="25"/>
  <c r="R84" i="25"/>
  <c r="S84" i="25"/>
  <c r="T84" i="25"/>
  <c r="U84" i="25"/>
  <c r="V84" i="25"/>
  <c r="W84" i="25"/>
  <c r="X84" i="25"/>
  <c r="Y84" i="25"/>
  <c r="Z84" i="25"/>
  <c r="AA84" i="25"/>
  <c r="AB84" i="25"/>
  <c r="AC84" i="25"/>
  <c r="AD84" i="25"/>
  <c r="AE84" i="25"/>
  <c r="AF84" i="25"/>
  <c r="AG84" i="25"/>
  <c r="AH84" i="25"/>
  <c r="AI84" i="25"/>
  <c r="AJ84" i="25"/>
  <c r="AK84" i="25"/>
  <c r="AL84" i="25"/>
  <c r="AM84" i="25"/>
  <c r="AN84" i="25"/>
  <c r="AO84" i="25"/>
  <c r="AP84" i="25"/>
  <c r="AQ84" i="25"/>
  <c r="AR84" i="25"/>
  <c r="AS84" i="25"/>
  <c r="AT84" i="25"/>
  <c r="AU84" i="25"/>
  <c r="AV84" i="25"/>
  <c r="AW84" i="25"/>
  <c r="AX84" i="25"/>
  <c r="CD84" i="25"/>
  <c r="D83" i="25"/>
  <c r="E83" i="25"/>
  <c r="F83" i="25"/>
  <c r="G83" i="25"/>
  <c r="H83" i="25"/>
  <c r="I83" i="25"/>
  <c r="J83" i="25"/>
  <c r="K83" i="25"/>
  <c r="L83" i="25"/>
  <c r="M83" i="25"/>
  <c r="N83" i="25"/>
  <c r="O83" i="25"/>
  <c r="P83" i="25"/>
  <c r="Q83" i="25"/>
  <c r="R83" i="25"/>
  <c r="S83" i="25"/>
  <c r="T83" i="25"/>
  <c r="U83" i="25"/>
  <c r="V83" i="25"/>
  <c r="W83" i="25"/>
  <c r="X83" i="25"/>
  <c r="Y83" i="25"/>
  <c r="Z83" i="25"/>
  <c r="AA83" i="25"/>
  <c r="AB83" i="25"/>
  <c r="AC83" i="25"/>
  <c r="AD83" i="25"/>
  <c r="AE83" i="25"/>
  <c r="AF83" i="25"/>
  <c r="AG83" i="25"/>
  <c r="AH83" i="25"/>
  <c r="AI83" i="25"/>
  <c r="AJ83" i="25"/>
  <c r="AK83" i="25"/>
  <c r="AL83" i="25"/>
  <c r="AM83" i="25"/>
  <c r="AN83" i="25"/>
  <c r="AO83" i="25"/>
  <c r="AP83" i="25"/>
  <c r="AQ83" i="25"/>
  <c r="AR83" i="25"/>
  <c r="AS83" i="25"/>
  <c r="AT83" i="25"/>
  <c r="AU83" i="25"/>
  <c r="AV83" i="25"/>
  <c r="AW83" i="25"/>
  <c r="AX83" i="25"/>
  <c r="D82" i="25"/>
  <c r="E82" i="25"/>
  <c r="F82" i="25"/>
  <c r="G82" i="25"/>
  <c r="H82" i="25"/>
  <c r="I82" i="25"/>
  <c r="J82" i="25"/>
  <c r="K82" i="25"/>
  <c r="L82" i="25"/>
  <c r="M82" i="25"/>
  <c r="N82" i="25"/>
  <c r="O82" i="25"/>
  <c r="P82" i="25"/>
  <c r="Q82" i="25"/>
  <c r="R82" i="25"/>
  <c r="S82" i="25"/>
  <c r="T82" i="25"/>
  <c r="U82" i="25"/>
  <c r="V82" i="25"/>
  <c r="W82" i="25"/>
  <c r="X82" i="25"/>
  <c r="Y82" i="25"/>
  <c r="Z82" i="25"/>
  <c r="AA82" i="25"/>
  <c r="AB82" i="25"/>
  <c r="AC82" i="25"/>
  <c r="AD82" i="25"/>
  <c r="AE82" i="25"/>
  <c r="AF82" i="25"/>
  <c r="AG82" i="25"/>
  <c r="AH82" i="25"/>
  <c r="AI82" i="25"/>
  <c r="AJ82" i="25"/>
  <c r="AK82" i="25"/>
  <c r="AL82" i="25"/>
  <c r="AM82" i="25"/>
  <c r="AN82" i="25"/>
  <c r="AO82" i="25"/>
  <c r="AP82" i="25"/>
  <c r="AQ82" i="25"/>
  <c r="AR82" i="25"/>
  <c r="AS82" i="25"/>
  <c r="AT82" i="25"/>
  <c r="AU82" i="25"/>
  <c r="AV82" i="25"/>
  <c r="AW82" i="25"/>
  <c r="AX82" i="25"/>
  <c r="D78" i="25"/>
  <c r="E78" i="25"/>
  <c r="F78" i="25"/>
  <c r="G78" i="25"/>
  <c r="H78" i="25"/>
  <c r="I78" i="25"/>
  <c r="J78" i="25"/>
  <c r="K78" i="25"/>
  <c r="L78" i="25"/>
  <c r="M78" i="25"/>
  <c r="N78" i="25"/>
  <c r="O78" i="25"/>
  <c r="P78" i="25"/>
  <c r="Q78" i="25"/>
  <c r="R78" i="25"/>
  <c r="S78" i="25"/>
  <c r="T78" i="25"/>
  <c r="U78" i="25"/>
  <c r="V78" i="25"/>
  <c r="W78" i="25"/>
  <c r="X78" i="25"/>
  <c r="Y78" i="25"/>
  <c r="Z78" i="25"/>
  <c r="AA78" i="25"/>
  <c r="AB78" i="25"/>
  <c r="AC78" i="25"/>
  <c r="AD78" i="25"/>
  <c r="AE78" i="25"/>
  <c r="AF78" i="25"/>
  <c r="AG78" i="25"/>
  <c r="AH78" i="25"/>
  <c r="AI78" i="25"/>
  <c r="AJ78" i="25"/>
  <c r="AK78" i="25"/>
  <c r="AL78" i="25"/>
  <c r="AM78" i="25"/>
  <c r="AN78" i="25"/>
  <c r="AO78" i="25"/>
  <c r="AP78" i="25"/>
  <c r="AQ78" i="25"/>
  <c r="AR78" i="25"/>
  <c r="AS78" i="25"/>
  <c r="AT78" i="25"/>
  <c r="AU78" i="25"/>
  <c r="AV78" i="25"/>
  <c r="AW78" i="25"/>
  <c r="AX78" i="25"/>
  <c r="CD78" i="25"/>
  <c r="D77" i="25"/>
  <c r="E77" i="25"/>
  <c r="F77" i="25"/>
  <c r="G77" i="25"/>
  <c r="H77" i="25"/>
  <c r="I77" i="25"/>
  <c r="J77" i="25"/>
  <c r="K77" i="25"/>
  <c r="L77" i="25"/>
  <c r="M77" i="25"/>
  <c r="N77" i="25"/>
  <c r="O77" i="25"/>
  <c r="P77" i="25"/>
  <c r="Q77" i="25"/>
  <c r="R77" i="25"/>
  <c r="S77" i="25"/>
  <c r="T77" i="25"/>
  <c r="U77" i="25"/>
  <c r="V77" i="25"/>
  <c r="W77" i="25"/>
  <c r="X77" i="25"/>
  <c r="Y77" i="25"/>
  <c r="Z77" i="25"/>
  <c r="AA77" i="25"/>
  <c r="AB77" i="25"/>
  <c r="AC77" i="25"/>
  <c r="AD77" i="25"/>
  <c r="AE77" i="25"/>
  <c r="AF77" i="25"/>
  <c r="AG77" i="25"/>
  <c r="AH77" i="25"/>
  <c r="AI77" i="25"/>
  <c r="AJ77" i="25"/>
  <c r="AK77" i="25"/>
  <c r="AL77" i="25"/>
  <c r="AM77" i="25"/>
  <c r="AN77" i="25"/>
  <c r="AO77" i="25"/>
  <c r="AP77" i="25"/>
  <c r="AQ77" i="25"/>
  <c r="AR77" i="25"/>
  <c r="AS77" i="25"/>
  <c r="AT77" i="25"/>
  <c r="AU77" i="25"/>
  <c r="AV77" i="25"/>
  <c r="AW77" i="25"/>
  <c r="AX77" i="25"/>
  <c r="D76" i="25"/>
  <c r="E76" i="25"/>
  <c r="F76" i="25"/>
  <c r="G76" i="25"/>
  <c r="H76" i="25"/>
  <c r="I76" i="25"/>
  <c r="J76" i="25"/>
  <c r="K76" i="25"/>
  <c r="L76" i="25"/>
  <c r="M76" i="25"/>
  <c r="N76" i="25"/>
  <c r="O76" i="25"/>
  <c r="P76" i="25"/>
  <c r="Q76" i="25"/>
  <c r="R76" i="25"/>
  <c r="S76" i="25"/>
  <c r="T76" i="25"/>
  <c r="U76" i="25"/>
  <c r="V76" i="25"/>
  <c r="W76" i="25"/>
  <c r="X76" i="25"/>
  <c r="Y76" i="25"/>
  <c r="Z76" i="25"/>
  <c r="AA76" i="25"/>
  <c r="AB76" i="25"/>
  <c r="AC76" i="25"/>
  <c r="AD76" i="25"/>
  <c r="AE76" i="25"/>
  <c r="AF76" i="25"/>
  <c r="AG76" i="25"/>
  <c r="AH76" i="25"/>
  <c r="AI76" i="25"/>
  <c r="AJ76" i="25"/>
  <c r="AK76" i="25"/>
  <c r="AL76" i="25"/>
  <c r="AM76" i="25"/>
  <c r="AN76" i="25"/>
  <c r="AO76" i="25"/>
  <c r="AP76" i="25"/>
  <c r="AQ76" i="25"/>
  <c r="AR76" i="25"/>
  <c r="AS76" i="25"/>
  <c r="AT76" i="25"/>
  <c r="AU76" i="25"/>
  <c r="AV76" i="25"/>
  <c r="AW76" i="25"/>
  <c r="AX76" i="25"/>
  <c r="C85" i="25"/>
  <c r="C84" i="25"/>
  <c r="C83" i="25"/>
  <c r="C82" i="25"/>
  <c r="C78" i="25"/>
  <c r="C77" i="25"/>
  <c r="C76" i="25"/>
  <c r="B85" i="25"/>
  <c r="B84" i="25"/>
  <c r="B83" i="25"/>
  <c r="B82" i="25"/>
  <c r="B78" i="25"/>
  <c r="B77" i="25"/>
  <c r="B76" i="25"/>
  <c r="C96" i="25"/>
  <c r="B96" i="25"/>
  <c r="B95" i="25"/>
  <c r="B94" i="25"/>
  <c r="B93" i="25"/>
  <c r="B92" i="25"/>
  <c r="B103" i="25"/>
  <c r="B102" i="25"/>
  <c r="B101" i="25"/>
  <c r="B100" i="25"/>
  <c r="B99" i="25"/>
  <c r="D104" i="25"/>
  <c r="E104" i="25"/>
  <c r="F104" i="25"/>
  <c r="G104" i="25"/>
  <c r="H104" i="25"/>
  <c r="I104" i="25"/>
  <c r="J104" i="25"/>
  <c r="K104" i="25"/>
  <c r="L104" i="25"/>
  <c r="M104" i="25"/>
  <c r="N104" i="25"/>
  <c r="O104" i="25"/>
  <c r="P104" i="25"/>
  <c r="Q104" i="25"/>
  <c r="R104" i="25"/>
  <c r="S104" i="25"/>
  <c r="T104" i="25"/>
  <c r="U104" i="25"/>
  <c r="V104" i="25"/>
  <c r="W104" i="25"/>
  <c r="X104" i="25"/>
  <c r="Y104" i="25"/>
  <c r="Z104" i="25"/>
  <c r="AA104" i="25"/>
  <c r="AB104" i="25"/>
  <c r="AC104" i="25"/>
  <c r="AD104" i="25"/>
  <c r="AE104" i="25"/>
  <c r="AF104" i="25"/>
  <c r="AG104" i="25"/>
  <c r="AH104" i="25"/>
  <c r="AI104" i="25"/>
  <c r="AJ104" i="25"/>
  <c r="AK104" i="25"/>
  <c r="AL104" i="25"/>
  <c r="AM104" i="25"/>
  <c r="AN104" i="25"/>
  <c r="AO104" i="25"/>
  <c r="AP104" i="25"/>
  <c r="AQ104" i="25"/>
  <c r="AR104" i="25"/>
  <c r="AS104" i="25"/>
  <c r="AT104" i="25"/>
  <c r="AU104" i="25"/>
  <c r="AV104" i="25"/>
  <c r="AW104" i="25"/>
  <c r="AX104" i="25"/>
  <c r="AY104" i="25"/>
  <c r="AZ104" i="25"/>
  <c r="BA104" i="25"/>
  <c r="BB104" i="25"/>
  <c r="BC104" i="25"/>
  <c r="BD104" i="25"/>
  <c r="BE104" i="25"/>
  <c r="BF104" i="25"/>
  <c r="BG104" i="25"/>
  <c r="BH104" i="25"/>
  <c r="BI104" i="25"/>
  <c r="BJ104" i="25"/>
  <c r="BK104" i="25"/>
  <c r="BL104" i="25"/>
  <c r="BM104" i="25"/>
  <c r="BN104" i="25"/>
  <c r="BO104" i="25"/>
  <c r="BP104" i="25"/>
  <c r="BQ104" i="25"/>
  <c r="BR104" i="25"/>
  <c r="BS104" i="25"/>
  <c r="BT104" i="25"/>
  <c r="BU104" i="25"/>
  <c r="BV104" i="25"/>
  <c r="BW104" i="25"/>
  <c r="BX104" i="25"/>
  <c r="BY104" i="25"/>
  <c r="BZ104" i="25"/>
  <c r="CA104" i="25"/>
  <c r="CB104" i="25"/>
  <c r="CC104" i="25"/>
  <c r="CD104" i="25"/>
  <c r="C104" i="25"/>
  <c r="B104" i="25"/>
  <c r="A104" i="25"/>
  <c r="A98" i="25"/>
  <c r="A96" i="25"/>
  <c r="A91" i="25"/>
  <c r="A90" i="25"/>
  <c r="A89" i="25"/>
  <c r="A81" i="25"/>
  <c r="A75" i="25"/>
  <c r="A73" i="25"/>
  <c r="A108" i="25" s="1"/>
  <c r="H50" i="25"/>
  <c r="E53" i="25"/>
  <c r="E52" i="25"/>
  <c r="C53" i="25"/>
  <c r="D52" i="25"/>
  <c r="G50" i="25"/>
  <c r="G49" i="25"/>
  <c r="H48" i="25"/>
  <c r="B42" i="25"/>
  <c r="F50" i="25" s="1"/>
  <c r="B41" i="25"/>
  <c r="F49" i="25" s="1"/>
  <c r="B40" i="25"/>
  <c r="F48" i="25" s="1"/>
  <c r="B39" i="25"/>
  <c r="B35" i="25"/>
  <c r="B53" i="25" s="1"/>
  <c r="B34" i="25"/>
  <c r="B52" i="25" s="1"/>
  <c r="B33" i="25"/>
  <c r="A27" i="25"/>
  <c r="A50" i="25" s="1"/>
  <c r="E46" i="25" s="1"/>
  <c r="A26" i="25"/>
  <c r="A41" i="25" s="1"/>
  <c r="A64" i="25" s="1"/>
  <c r="D61" i="25" s="1"/>
  <c r="A25" i="25"/>
  <c r="A48" i="25" s="1"/>
  <c r="C46" i="25" s="1"/>
  <c r="A24" i="25"/>
  <c r="A39" i="25" s="1"/>
  <c r="A62" i="25" s="1"/>
  <c r="B61" i="25" s="1"/>
  <c r="A20" i="25"/>
  <c r="A53" i="25" s="1"/>
  <c r="H46" i="25" s="1"/>
  <c r="A19" i="25"/>
  <c r="A18" i="25"/>
  <c r="A33" i="25" s="1"/>
  <c r="A66" i="25" s="1"/>
  <c r="F61" i="25" s="1"/>
  <c r="A10" i="25"/>
  <c r="A23" i="25" s="1"/>
  <c r="A38" i="25" s="1"/>
  <c r="D7" i="25"/>
  <c r="E7" i="25"/>
  <c r="F7" i="25"/>
  <c r="G7" i="25"/>
  <c r="H7" i="25"/>
  <c r="I7" i="25"/>
  <c r="J7" i="25"/>
  <c r="K7" i="25"/>
  <c r="L7" i="25"/>
  <c r="M7" i="25"/>
  <c r="N7" i="25"/>
  <c r="O7" i="25"/>
  <c r="P7" i="25"/>
  <c r="Q7" i="25"/>
  <c r="R7" i="25"/>
  <c r="S7" i="25"/>
  <c r="T7" i="25"/>
  <c r="U7" i="25"/>
  <c r="V7" i="25"/>
  <c r="W7" i="25"/>
  <c r="X7" i="25"/>
  <c r="Y7" i="25"/>
  <c r="Z7" i="25"/>
  <c r="AA7" i="25"/>
  <c r="AB7" i="25"/>
  <c r="AC7" i="25"/>
  <c r="AD7" i="25"/>
  <c r="AE7" i="25"/>
  <c r="AF7" i="25"/>
  <c r="AG7" i="25"/>
  <c r="AH7" i="25"/>
  <c r="AI7" i="25"/>
  <c r="AJ7" i="25"/>
  <c r="AK7" i="25"/>
  <c r="AL7" i="25"/>
  <c r="AM7" i="25"/>
  <c r="AN7" i="25"/>
  <c r="AO7" i="25"/>
  <c r="AP7" i="25"/>
  <c r="AQ7" i="25"/>
  <c r="AR7" i="25"/>
  <c r="AS7" i="25"/>
  <c r="AT7" i="25"/>
  <c r="AU7" i="25"/>
  <c r="AV7" i="25"/>
  <c r="AW7" i="25"/>
  <c r="AX7" i="25"/>
  <c r="AY7" i="25"/>
  <c r="AZ7" i="25"/>
  <c r="BA7" i="25"/>
  <c r="BB7" i="25"/>
  <c r="BC7" i="25"/>
  <c r="BD7" i="25"/>
  <c r="BE7" i="25"/>
  <c r="BF7" i="25"/>
  <c r="BG7" i="25"/>
  <c r="BH7" i="25"/>
  <c r="BI7" i="25"/>
  <c r="BJ7" i="25"/>
  <c r="BK7" i="25"/>
  <c r="BL7" i="25"/>
  <c r="BM7" i="25"/>
  <c r="BN7" i="25"/>
  <c r="BO7" i="25"/>
  <c r="BP7" i="25"/>
  <c r="BQ7" i="25"/>
  <c r="BR7" i="25"/>
  <c r="BS7" i="25"/>
  <c r="BT7" i="25"/>
  <c r="BU7" i="25"/>
  <c r="BV7" i="25"/>
  <c r="BW7" i="25"/>
  <c r="BX7" i="25"/>
  <c r="BY7" i="25"/>
  <c r="BZ7" i="25"/>
  <c r="CA7" i="25"/>
  <c r="CB7" i="25"/>
  <c r="CC7" i="25"/>
  <c r="CD7" i="25"/>
  <c r="C7" i="25"/>
  <c r="B7" i="25"/>
  <c r="D6" i="25"/>
  <c r="E6" i="25"/>
  <c r="F6" i="25"/>
  <c r="G6" i="25"/>
  <c r="H6" i="25"/>
  <c r="I6" i="25"/>
  <c r="J6" i="25"/>
  <c r="K6" i="25"/>
  <c r="L6" i="25"/>
  <c r="M6" i="25"/>
  <c r="N6" i="25"/>
  <c r="O6" i="25"/>
  <c r="P6" i="25"/>
  <c r="Q6" i="25"/>
  <c r="R6" i="25"/>
  <c r="S6" i="25"/>
  <c r="T6" i="25"/>
  <c r="U6" i="25"/>
  <c r="V6" i="25"/>
  <c r="W6" i="25"/>
  <c r="X6" i="25"/>
  <c r="Y6" i="25"/>
  <c r="Z6" i="25"/>
  <c r="AA6" i="25"/>
  <c r="AB6" i="25"/>
  <c r="AC6" i="25"/>
  <c r="AD6" i="25"/>
  <c r="AE6" i="25"/>
  <c r="AF6" i="25"/>
  <c r="AG6" i="25"/>
  <c r="AH6" i="25"/>
  <c r="AI6" i="25"/>
  <c r="AJ6" i="25"/>
  <c r="AK6" i="25"/>
  <c r="AL6" i="25"/>
  <c r="AM6" i="25"/>
  <c r="AN6" i="25"/>
  <c r="AO6" i="25"/>
  <c r="AP6" i="25"/>
  <c r="AQ6" i="25"/>
  <c r="AR6" i="25"/>
  <c r="AS6" i="25"/>
  <c r="AT6" i="25"/>
  <c r="AU6" i="25"/>
  <c r="AV6" i="25"/>
  <c r="AW6" i="25"/>
  <c r="AX6" i="25"/>
  <c r="AY6" i="25"/>
  <c r="AZ6" i="25"/>
  <c r="BA6" i="25"/>
  <c r="BB6" i="25"/>
  <c r="BC6" i="25"/>
  <c r="BD6" i="25"/>
  <c r="BE6" i="25"/>
  <c r="BF6" i="25"/>
  <c r="BG6" i="25"/>
  <c r="BH6" i="25"/>
  <c r="BI6" i="25"/>
  <c r="BJ6" i="25"/>
  <c r="BK6" i="25"/>
  <c r="BL6" i="25"/>
  <c r="BM6" i="25"/>
  <c r="BN6" i="25"/>
  <c r="BO6" i="25"/>
  <c r="BP6" i="25"/>
  <c r="BQ6" i="25"/>
  <c r="BR6" i="25"/>
  <c r="BS6" i="25"/>
  <c r="BT6" i="25"/>
  <c r="BU6" i="25"/>
  <c r="BV6" i="25"/>
  <c r="BW6" i="25"/>
  <c r="BX6" i="25"/>
  <c r="BY6" i="25"/>
  <c r="BZ6" i="25"/>
  <c r="CA6" i="25"/>
  <c r="CB6" i="25"/>
  <c r="CC6" i="25"/>
  <c r="CD6" i="25"/>
  <c r="C6" i="25"/>
  <c r="B6" i="25"/>
  <c r="D5" i="25"/>
  <c r="E5" i="25"/>
  <c r="F5" i="25"/>
  <c r="G5" i="25"/>
  <c r="H5" i="25"/>
  <c r="I5" i="25"/>
  <c r="J5" i="25"/>
  <c r="K5" i="25"/>
  <c r="L5" i="25"/>
  <c r="M5" i="25"/>
  <c r="N5" i="25"/>
  <c r="O5" i="25"/>
  <c r="P5" i="25"/>
  <c r="Q5" i="25"/>
  <c r="R5" i="25"/>
  <c r="S5" i="25"/>
  <c r="T5" i="25"/>
  <c r="U5" i="25"/>
  <c r="V5" i="25"/>
  <c r="W5" i="25"/>
  <c r="X5" i="25"/>
  <c r="Y5" i="25"/>
  <c r="Z5" i="25"/>
  <c r="AA5" i="25"/>
  <c r="AB5" i="25"/>
  <c r="AC5" i="25"/>
  <c r="AD5" i="25"/>
  <c r="AE5" i="25"/>
  <c r="AF5" i="25"/>
  <c r="AG5" i="25"/>
  <c r="AH5" i="25"/>
  <c r="AI5" i="25"/>
  <c r="AJ5" i="25"/>
  <c r="AK5" i="25"/>
  <c r="AL5" i="25"/>
  <c r="AM5" i="25"/>
  <c r="AN5" i="25"/>
  <c r="AO5" i="25"/>
  <c r="AP5" i="25"/>
  <c r="AQ5" i="25"/>
  <c r="AR5" i="25"/>
  <c r="AS5" i="25"/>
  <c r="AT5" i="25"/>
  <c r="AU5" i="25"/>
  <c r="AV5" i="25"/>
  <c r="AW5" i="25"/>
  <c r="AX5" i="25"/>
  <c r="AY5" i="25"/>
  <c r="AZ5" i="25"/>
  <c r="BA5" i="25"/>
  <c r="BB5" i="25"/>
  <c r="BC5" i="25"/>
  <c r="BD5" i="25"/>
  <c r="BE5" i="25"/>
  <c r="BF5" i="25"/>
  <c r="BG5" i="25"/>
  <c r="BH5" i="25"/>
  <c r="BI5" i="25"/>
  <c r="BJ5" i="25"/>
  <c r="BK5" i="25"/>
  <c r="BL5" i="25"/>
  <c r="BM5" i="25"/>
  <c r="BN5" i="25"/>
  <c r="BO5" i="25"/>
  <c r="BP5" i="25"/>
  <c r="BQ5" i="25"/>
  <c r="BR5" i="25"/>
  <c r="BS5" i="25"/>
  <c r="BT5" i="25"/>
  <c r="BU5" i="25"/>
  <c r="BV5" i="25"/>
  <c r="BW5" i="25"/>
  <c r="BX5" i="25"/>
  <c r="BY5" i="25"/>
  <c r="BZ5" i="25"/>
  <c r="CA5" i="25"/>
  <c r="CB5" i="25"/>
  <c r="CC5" i="25"/>
  <c r="CD5" i="25"/>
  <c r="C5" i="25"/>
  <c r="B5" i="25"/>
  <c r="A4" i="25"/>
  <c r="A17" i="25" s="1"/>
  <c r="A32" i="25" s="1"/>
  <c r="A2" i="25"/>
  <c r="B2" i="25"/>
  <c r="B73" i="25" s="1"/>
  <c r="B108" i="25" s="1"/>
  <c r="C89" i="25"/>
  <c r="D89" i="25" s="1"/>
  <c r="E89" i="25" s="1"/>
  <c r="F89" i="25" s="1"/>
  <c r="G89" i="25" s="1"/>
  <c r="H89" i="25" s="1"/>
  <c r="I89" i="25" s="1"/>
  <c r="J89" i="25" s="1"/>
  <c r="K89" i="25" s="1"/>
  <c r="L89" i="25" s="1"/>
  <c r="M89" i="25" s="1"/>
  <c r="N89" i="25" s="1"/>
  <c r="O89" i="25" s="1"/>
  <c r="P89" i="25" s="1"/>
  <c r="Q89" i="25" s="1"/>
  <c r="R89" i="25" s="1"/>
  <c r="S89" i="25" s="1"/>
  <c r="T89" i="25" s="1"/>
  <c r="U89" i="25" s="1"/>
  <c r="V89" i="25" s="1"/>
  <c r="W89" i="25" s="1"/>
  <c r="X89" i="25" s="1"/>
  <c r="Y89" i="25" s="1"/>
  <c r="Z89" i="25" s="1"/>
  <c r="AA89" i="25" s="1"/>
  <c r="AB89" i="25" s="1"/>
  <c r="AC89" i="25" s="1"/>
  <c r="AD89" i="25" s="1"/>
  <c r="AE89" i="25" s="1"/>
  <c r="AF89" i="25" s="1"/>
  <c r="AG89" i="25" s="1"/>
  <c r="AH89" i="25" s="1"/>
  <c r="AI89" i="25" s="1"/>
  <c r="AJ89" i="25" s="1"/>
  <c r="AK89" i="25" s="1"/>
  <c r="AL89" i="25" s="1"/>
  <c r="AM89" i="25" s="1"/>
  <c r="AN89" i="25" s="1"/>
  <c r="AO89" i="25" s="1"/>
  <c r="AP89" i="25" s="1"/>
  <c r="AQ89" i="25" s="1"/>
  <c r="AR89" i="25" s="1"/>
  <c r="AS89" i="25" s="1"/>
  <c r="AT89" i="25" s="1"/>
  <c r="AU89" i="25" s="1"/>
  <c r="AV89" i="25" s="1"/>
  <c r="AW89" i="25" s="1"/>
  <c r="AX89" i="25" s="1"/>
  <c r="AY89" i="25" s="1"/>
  <c r="AZ89" i="25" s="1"/>
  <c r="BA89" i="25" s="1"/>
  <c r="BB89" i="25" s="1"/>
  <c r="BC89" i="25" s="1"/>
  <c r="BD89" i="25" s="1"/>
  <c r="BE89" i="25" s="1"/>
  <c r="BF89" i="25" s="1"/>
  <c r="BG89" i="25" s="1"/>
  <c r="BH89" i="25" s="1"/>
  <c r="BI89" i="25" s="1"/>
  <c r="BJ89" i="25" s="1"/>
  <c r="BK89" i="25" s="1"/>
  <c r="BL89" i="25" s="1"/>
  <c r="BM89" i="25" s="1"/>
  <c r="BN89" i="25" s="1"/>
  <c r="BO89" i="25" s="1"/>
  <c r="BP89" i="25" s="1"/>
  <c r="BQ89" i="25" s="1"/>
  <c r="BR89" i="25" s="1"/>
  <c r="BS89" i="25" s="1"/>
  <c r="BT89" i="25" s="1"/>
  <c r="BU89" i="25" s="1"/>
  <c r="BV89" i="25" s="1"/>
  <c r="BW89" i="25" s="1"/>
  <c r="BX89" i="25" s="1"/>
  <c r="BY89" i="25" s="1"/>
  <c r="BZ89" i="25" s="1"/>
  <c r="CA89" i="25" s="1"/>
  <c r="CB89" i="25" s="1"/>
  <c r="CC89" i="25" s="1"/>
  <c r="CD89" i="25" s="1"/>
  <c r="A34" i="25"/>
  <c r="A67" i="25" s="1"/>
  <c r="G61" i="25" s="1"/>
  <c r="A51" i="25" l="1"/>
  <c r="F46" i="25" s="1"/>
  <c r="A40" i="25"/>
  <c r="A63" i="25" s="1"/>
  <c r="C61" i="25" s="1"/>
  <c r="R116" i="25"/>
  <c r="R110" i="25"/>
  <c r="R111" i="25"/>
  <c r="R117" i="25"/>
  <c r="R118" i="25"/>
  <c r="R112" i="25"/>
  <c r="R119" i="25"/>
  <c r="A35" i="25"/>
  <c r="A68" i="25" s="1"/>
  <c r="H61" i="25" s="1"/>
  <c r="A42" i="25"/>
  <c r="A65" i="25" s="1"/>
  <c r="E61" i="25" s="1"/>
  <c r="A57" i="25"/>
  <c r="A47" i="25"/>
  <c r="B46" i="25" s="1"/>
  <c r="A49" i="25"/>
  <c r="D46" i="25" s="1"/>
  <c r="A52" i="25"/>
  <c r="G46" i="25" s="1"/>
  <c r="CD103" i="25"/>
  <c r="CC103" i="25"/>
  <c r="CB103" i="25"/>
  <c r="CA103" i="25"/>
  <c r="BZ103" i="25"/>
  <c r="BY103" i="25"/>
  <c r="BX103" i="25"/>
  <c r="BW103" i="25"/>
  <c r="BV103" i="25"/>
  <c r="BU103" i="25"/>
  <c r="BT103" i="25"/>
  <c r="BS103" i="25"/>
  <c r="BR103" i="25"/>
  <c r="BQ103" i="25"/>
  <c r="BP103" i="25"/>
  <c r="BO103" i="25"/>
  <c r="BN103" i="25"/>
  <c r="BM103" i="25"/>
  <c r="BL103" i="25"/>
  <c r="BK103" i="25"/>
  <c r="BJ103" i="25"/>
  <c r="BI103" i="25"/>
  <c r="BH103" i="25"/>
  <c r="BG103" i="25"/>
  <c r="BF103" i="25"/>
  <c r="BE103" i="25"/>
  <c r="BD103" i="25"/>
  <c r="BC103" i="25"/>
  <c r="BB103" i="25"/>
  <c r="BA103" i="25"/>
  <c r="AZ103" i="25"/>
  <c r="AY103" i="25"/>
  <c r="AX103" i="25"/>
  <c r="AW103" i="25"/>
  <c r="AV103" i="25"/>
  <c r="AU103" i="25"/>
  <c r="AT103" i="25"/>
  <c r="AS103" i="25"/>
  <c r="AR103" i="25"/>
  <c r="AQ103" i="25"/>
  <c r="AP103" i="25"/>
  <c r="AO103" i="25"/>
  <c r="AN103" i="25"/>
  <c r="AM103" i="25"/>
  <c r="AL103" i="25"/>
  <c r="AK103" i="25"/>
  <c r="AJ103" i="25"/>
  <c r="AI103" i="25"/>
  <c r="AH103" i="25"/>
  <c r="AG103" i="25"/>
  <c r="AF103" i="25"/>
  <c r="AE103" i="25"/>
  <c r="AD103" i="25"/>
  <c r="AC103" i="25"/>
  <c r="AB103" i="25"/>
  <c r="AA103" i="25"/>
  <c r="Z103" i="25"/>
  <c r="Y103" i="25"/>
  <c r="X103" i="25"/>
  <c r="W103" i="25"/>
  <c r="V103" i="25"/>
  <c r="U103" i="25"/>
  <c r="T103" i="25"/>
  <c r="S103" i="25"/>
  <c r="R103" i="25"/>
  <c r="Q103" i="25"/>
  <c r="P103" i="25"/>
  <c r="O103" i="25"/>
  <c r="N103" i="25"/>
  <c r="M103" i="25"/>
  <c r="L103" i="25"/>
  <c r="K103" i="25"/>
  <c r="J103" i="25"/>
  <c r="I103" i="25"/>
  <c r="H103" i="25"/>
  <c r="G103" i="25"/>
  <c r="F103" i="25"/>
  <c r="E103" i="25"/>
  <c r="D103" i="25"/>
  <c r="C103" i="25"/>
  <c r="CD102" i="25"/>
  <c r="CC102" i="25"/>
  <c r="CB102" i="25"/>
  <c r="CA102" i="25"/>
  <c r="BZ102" i="25"/>
  <c r="BY102" i="25"/>
  <c r="BX102" i="25"/>
  <c r="BW102" i="25"/>
  <c r="BV102" i="25"/>
  <c r="BU102" i="25"/>
  <c r="BT102" i="25"/>
  <c r="BS102" i="25"/>
  <c r="BR102" i="25"/>
  <c r="BQ102" i="25"/>
  <c r="BP102" i="25"/>
  <c r="BO102" i="25"/>
  <c r="BN102" i="25"/>
  <c r="BM102" i="25"/>
  <c r="BL102" i="25"/>
  <c r="BK102" i="25"/>
  <c r="BJ102" i="25"/>
  <c r="BI102" i="25"/>
  <c r="BH102" i="25"/>
  <c r="BG102" i="25"/>
  <c r="BF102" i="25"/>
  <c r="BE102" i="25"/>
  <c r="BD102" i="25"/>
  <c r="BC102" i="25"/>
  <c r="BB102" i="25"/>
  <c r="BA102" i="25"/>
  <c r="AZ102" i="25"/>
  <c r="AY102" i="25"/>
  <c r="AX102" i="25"/>
  <c r="AW102" i="25"/>
  <c r="AV102" i="25"/>
  <c r="AU102" i="25"/>
  <c r="AT102" i="25"/>
  <c r="AS102" i="25"/>
  <c r="AR102" i="25"/>
  <c r="AQ102" i="25"/>
  <c r="AP102" i="25"/>
  <c r="AO102" i="25"/>
  <c r="AN102" i="25"/>
  <c r="AM102" i="25"/>
  <c r="AL102" i="25"/>
  <c r="AK102" i="25"/>
  <c r="AJ102" i="25"/>
  <c r="AI102" i="25"/>
  <c r="AH102" i="25"/>
  <c r="AG102" i="25"/>
  <c r="AF102" i="25"/>
  <c r="AE102" i="25"/>
  <c r="AD102" i="25"/>
  <c r="AC102" i="25"/>
  <c r="AB102" i="25"/>
  <c r="AA102" i="25"/>
  <c r="Z102" i="25"/>
  <c r="Y102" i="25"/>
  <c r="X102" i="25"/>
  <c r="W102" i="25"/>
  <c r="V102" i="25"/>
  <c r="U102" i="25"/>
  <c r="T102" i="25"/>
  <c r="S102" i="25"/>
  <c r="R102" i="25"/>
  <c r="Q102" i="25"/>
  <c r="P102" i="25"/>
  <c r="O102" i="25"/>
  <c r="N102" i="25"/>
  <c r="M102" i="25"/>
  <c r="L102" i="25"/>
  <c r="K102" i="25"/>
  <c r="J102" i="25"/>
  <c r="I102" i="25"/>
  <c r="H102" i="25"/>
  <c r="G102" i="25"/>
  <c r="F102" i="25"/>
  <c r="E102" i="25"/>
  <c r="D102" i="25"/>
  <c r="C102" i="25"/>
  <c r="CD101" i="25"/>
  <c r="CC101" i="25"/>
  <c r="CB101" i="25"/>
  <c r="CA101" i="25"/>
  <c r="BZ101" i="25"/>
  <c r="BY101" i="25"/>
  <c r="BX101" i="25"/>
  <c r="BW101" i="25"/>
  <c r="BV101" i="25"/>
  <c r="BU101" i="25"/>
  <c r="BT101" i="25"/>
  <c r="BS101" i="25"/>
  <c r="BR101" i="25"/>
  <c r="BQ101" i="25"/>
  <c r="BP101" i="25"/>
  <c r="BO101" i="25"/>
  <c r="BN101" i="25"/>
  <c r="BM101" i="25"/>
  <c r="BL101" i="25"/>
  <c r="BK101" i="25"/>
  <c r="BJ101" i="25"/>
  <c r="BI101" i="25"/>
  <c r="BH101" i="25"/>
  <c r="BG101" i="25"/>
  <c r="BF101" i="25"/>
  <c r="BE101" i="25"/>
  <c r="BD101" i="25"/>
  <c r="BC101" i="25"/>
  <c r="BB101" i="25"/>
  <c r="BA101" i="25"/>
  <c r="AZ101" i="25"/>
  <c r="AY101" i="25"/>
  <c r="AX101" i="25"/>
  <c r="AW101" i="25"/>
  <c r="AV101" i="25"/>
  <c r="AU101" i="25"/>
  <c r="AT101" i="25"/>
  <c r="AS101" i="25"/>
  <c r="AR101" i="25"/>
  <c r="AQ101" i="25"/>
  <c r="AP101" i="25"/>
  <c r="AO101" i="25"/>
  <c r="AN101" i="25"/>
  <c r="AM101" i="25"/>
  <c r="AL101" i="25"/>
  <c r="AK101" i="25"/>
  <c r="AJ101" i="25"/>
  <c r="AI101" i="25"/>
  <c r="AH101" i="25"/>
  <c r="AG101" i="25"/>
  <c r="AF101" i="25"/>
  <c r="AE101" i="25"/>
  <c r="AD101" i="25"/>
  <c r="AC101" i="25"/>
  <c r="AB101" i="25"/>
  <c r="AA101" i="25"/>
  <c r="Z101" i="25"/>
  <c r="Y101" i="25"/>
  <c r="X101" i="25"/>
  <c r="W101" i="25"/>
  <c r="V101" i="25"/>
  <c r="U101" i="25"/>
  <c r="T101" i="25"/>
  <c r="S101" i="25"/>
  <c r="R101" i="25"/>
  <c r="Q101" i="25"/>
  <c r="P101" i="25"/>
  <c r="O101" i="25"/>
  <c r="N101" i="25"/>
  <c r="M101" i="25"/>
  <c r="L101" i="25"/>
  <c r="K101" i="25"/>
  <c r="J101" i="25"/>
  <c r="I101" i="25"/>
  <c r="H101" i="25"/>
  <c r="G101" i="25"/>
  <c r="F101" i="25"/>
  <c r="E101" i="25"/>
  <c r="D101" i="25"/>
  <c r="C101" i="25"/>
  <c r="CD100" i="25"/>
  <c r="CC100" i="25"/>
  <c r="CB100" i="25"/>
  <c r="CA100" i="25"/>
  <c r="BZ100" i="25"/>
  <c r="BY100" i="25"/>
  <c r="BX100" i="25"/>
  <c r="BW100" i="25"/>
  <c r="BV100" i="25"/>
  <c r="BU100" i="25"/>
  <c r="BT100" i="25"/>
  <c r="BS100" i="25"/>
  <c r="BR100" i="25"/>
  <c r="BQ100" i="25"/>
  <c r="BP100" i="25"/>
  <c r="BO100" i="25"/>
  <c r="BN100" i="25"/>
  <c r="BM100" i="25"/>
  <c r="BL100" i="25"/>
  <c r="BK100" i="25"/>
  <c r="BJ100" i="25"/>
  <c r="BI100" i="25"/>
  <c r="BH100" i="25"/>
  <c r="BG100" i="25"/>
  <c r="BF100" i="25"/>
  <c r="BE100" i="25"/>
  <c r="BD100" i="25"/>
  <c r="BC100" i="25"/>
  <c r="BB100" i="25"/>
  <c r="BA100" i="25"/>
  <c r="AZ100" i="25"/>
  <c r="AY100" i="25"/>
  <c r="AX100" i="25"/>
  <c r="AW100" i="25"/>
  <c r="AV100" i="25"/>
  <c r="AU100" i="25"/>
  <c r="AT100" i="25"/>
  <c r="AS100" i="25"/>
  <c r="AR100" i="25"/>
  <c r="AQ100" i="25"/>
  <c r="AP100" i="25"/>
  <c r="AO100" i="25"/>
  <c r="AN100" i="25"/>
  <c r="AM100" i="25"/>
  <c r="AL100" i="25"/>
  <c r="AK100" i="25"/>
  <c r="AJ100" i="25"/>
  <c r="AI100" i="25"/>
  <c r="AH100" i="25"/>
  <c r="AG100" i="25"/>
  <c r="AF100" i="25"/>
  <c r="AE100" i="25"/>
  <c r="AD100" i="25"/>
  <c r="AC100" i="25"/>
  <c r="AB100" i="25"/>
  <c r="AA100" i="25"/>
  <c r="Z100" i="25"/>
  <c r="Y100" i="25"/>
  <c r="X100" i="25"/>
  <c r="W100" i="25"/>
  <c r="V100" i="25"/>
  <c r="U100" i="25"/>
  <c r="T100" i="25"/>
  <c r="S100" i="25"/>
  <c r="R100" i="25"/>
  <c r="Q100" i="25"/>
  <c r="P100" i="25"/>
  <c r="O100" i="25"/>
  <c r="N100" i="25"/>
  <c r="M100" i="25"/>
  <c r="L100" i="25"/>
  <c r="K100" i="25"/>
  <c r="J100" i="25"/>
  <c r="I100" i="25"/>
  <c r="H100" i="25"/>
  <c r="G100" i="25"/>
  <c r="F100" i="25"/>
  <c r="E100" i="25"/>
  <c r="D100" i="25"/>
  <c r="C100" i="25"/>
  <c r="CD99" i="25"/>
  <c r="CC99" i="25"/>
  <c r="CB99" i="25"/>
  <c r="CA99" i="25"/>
  <c r="BZ99" i="25"/>
  <c r="BY99" i="25"/>
  <c r="BX99" i="25"/>
  <c r="BW99" i="25"/>
  <c r="BV99" i="25"/>
  <c r="BU99" i="25"/>
  <c r="BT99" i="25"/>
  <c r="BS99" i="25"/>
  <c r="BR99" i="25"/>
  <c r="BQ99" i="25"/>
  <c r="BP99" i="25"/>
  <c r="BO99" i="25"/>
  <c r="BN99" i="25"/>
  <c r="BM99" i="25"/>
  <c r="BL99" i="25"/>
  <c r="BK99" i="25"/>
  <c r="BJ99" i="25"/>
  <c r="BI99" i="25"/>
  <c r="BH99" i="25"/>
  <c r="BG99" i="25"/>
  <c r="BF99" i="25"/>
  <c r="BE99" i="25"/>
  <c r="BD99" i="25"/>
  <c r="BC99" i="25"/>
  <c r="BB99" i="25"/>
  <c r="BA99" i="25"/>
  <c r="AZ99" i="25"/>
  <c r="AY99" i="25"/>
  <c r="AX99" i="25"/>
  <c r="AW99" i="25"/>
  <c r="AV99" i="25"/>
  <c r="AU99" i="25"/>
  <c r="AT99" i="25"/>
  <c r="AS99" i="25"/>
  <c r="AR99" i="25"/>
  <c r="AQ99" i="25"/>
  <c r="AP99" i="25"/>
  <c r="AO99" i="25"/>
  <c r="AN99" i="25"/>
  <c r="AM99" i="25"/>
  <c r="AL99" i="25"/>
  <c r="AK99" i="25"/>
  <c r="AJ99" i="25"/>
  <c r="AI99" i="25"/>
  <c r="AH99" i="25"/>
  <c r="AG99" i="25"/>
  <c r="AF99" i="25"/>
  <c r="AE99" i="25"/>
  <c r="AD99" i="25"/>
  <c r="AC99" i="25"/>
  <c r="AB99" i="25"/>
  <c r="AA99" i="25"/>
  <c r="Z99" i="25"/>
  <c r="Y99" i="25"/>
  <c r="X99" i="25"/>
  <c r="W99" i="25"/>
  <c r="V99" i="25"/>
  <c r="U99" i="25"/>
  <c r="T99" i="25"/>
  <c r="S99" i="25"/>
  <c r="R99" i="25"/>
  <c r="Q99" i="25"/>
  <c r="P99" i="25"/>
  <c r="O99" i="25"/>
  <c r="N99" i="25"/>
  <c r="M99" i="25"/>
  <c r="L99" i="25"/>
  <c r="K99" i="25"/>
  <c r="J99" i="25"/>
  <c r="I99" i="25"/>
  <c r="H99" i="25"/>
  <c r="G99" i="25"/>
  <c r="F99" i="25"/>
  <c r="E99" i="25"/>
  <c r="D99" i="25"/>
  <c r="C99" i="25"/>
  <c r="CD95" i="25"/>
  <c r="CC95" i="25"/>
  <c r="CB95" i="25"/>
  <c r="CA95" i="25"/>
  <c r="BZ95" i="25"/>
  <c r="BY95" i="25"/>
  <c r="BX95" i="25"/>
  <c r="BW95" i="25"/>
  <c r="BV95" i="25"/>
  <c r="BU95" i="25"/>
  <c r="BT95" i="25"/>
  <c r="BS95" i="25"/>
  <c r="BR95" i="25"/>
  <c r="BQ95" i="25"/>
  <c r="BP95" i="25"/>
  <c r="BO95" i="25"/>
  <c r="BN95" i="25"/>
  <c r="BM95" i="25"/>
  <c r="BL95" i="25"/>
  <c r="BK95" i="25"/>
  <c r="BJ95" i="25"/>
  <c r="BI95" i="25"/>
  <c r="BH95" i="25"/>
  <c r="BG95" i="25"/>
  <c r="BF95" i="25"/>
  <c r="BE95" i="25"/>
  <c r="BD95" i="25"/>
  <c r="BC95" i="25"/>
  <c r="BB95" i="25"/>
  <c r="BA95" i="25"/>
  <c r="AZ95" i="25"/>
  <c r="AY95" i="25"/>
  <c r="AX95" i="25"/>
  <c r="AW95" i="25"/>
  <c r="AV95" i="25"/>
  <c r="AU95" i="25"/>
  <c r="AT95" i="25"/>
  <c r="AS95" i="25"/>
  <c r="AR95" i="25"/>
  <c r="AQ95" i="25"/>
  <c r="AP95" i="25"/>
  <c r="AO95" i="25"/>
  <c r="AN95" i="25"/>
  <c r="AM95" i="25"/>
  <c r="AL95" i="25"/>
  <c r="AK95" i="25"/>
  <c r="AJ95" i="25"/>
  <c r="AI95" i="25"/>
  <c r="AH95" i="25"/>
  <c r="AG95" i="25"/>
  <c r="AF95" i="25"/>
  <c r="AE95" i="25"/>
  <c r="AD95" i="25"/>
  <c r="AC95" i="25"/>
  <c r="AB95" i="25"/>
  <c r="AA95" i="25"/>
  <c r="Z95" i="25"/>
  <c r="Y95" i="25"/>
  <c r="X95" i="25"/>
  <c r="W95" i="25"/>
  <c r="V95" i="25"/>
  <c r="U95" i="25"/>
  <c r="T95" i="25"/>
  <c r="S95" i="25"/>
  <c r="R95" i="25"/>
  <c r="Q95" i="25"/>
  <c r="P95" i="25"/>
  <c r="O95" i="25"/>
  <c r="N95" i="25"/>
  <c r="M95" i="25"/>
  <c r="L95" i="25"/>
  <c r="K95" i="25"/>
  <c r="J95" i="25"/>
  <c r="I95" i="25"/>
  <c r="H95" i="25"/>
  <c r="G95" i="25"/>
  <c r="F95" i="25"/>
  <c r="E95" i="25"/>
  <c r="D95" i="25"/>
  <c r="C95" i="25"/>
  <c r="CD94" i="25"/>
  <c r="CC94" i="25"/>
  <c r="CB94" i="25"/>
  <c r="CA94" i="25"/>
  <c r="BZ94" i="25"/>
  <c r="BY94" i="25"/>
  <c r="BX94" i="25"/>
  <c r="BW94" i="25"/>
  <c r="BV94" i="25"/>
  <c r="BU94" i="25"/>
  <c r="BT94" i="25"/>
  <c r="BS94" i="25"/>
  <c r="BR94" i="25"/>
  <c r="BQ94" i="25"/>
  <c r="BP94" i="25"/>
  <c r="BO94" i="25"/>
  <c r="BN94" i="25"/>
  <c r="BM94" i="25"/>
  <c r="BL94" i="25"/>
  <c r="BK94" i="25"/>
  <c r="BJ94" i="25"/>
  <c r="BI94" i="25"/>
  <c r="BH94" i="25"/>
  <c r="BG94" i="25"/>
  <c r="BF94" i="25"/>
  <c r="BE94" i="25"/>
  <c r="BD94" i="25"/>
  <c r="BC94" i="25"/>
  <c r="BB94" i="25"/>
  <c r="BA94" i="25"/>
  <c r="AZ94" i="25"/>
  <c r="AY94" i="25"/>
  <c r="AX94" i="25"/>
  <c r="AW94" i="25"/>
  <c r="AV94" i="25"/>
  <c r="AU94" i="25"/>
  <c r="AT94" i="25"/>
  <c r="AS94" i="25"/>
  <c r="AR94" i="25"/>
  <c r="AQ94" i="25"/>
  <c r="AP94" i="25"/>
  <c r="AO94" i="25"/>
  <c r="AN94" i="25"/>
  <c r="AM94" i="25"/>
  <c r="AL94" i="25"/>
  <c r="AK94" i="25"/>
  <c r="AJ94" i="25"/>
  <c r="AI94" i="25"/>
  <c r="AH94" i="25"/>
  <c r="AG94" i="25"/>
  <c r="AF94" i="25"/>
  <c r="AE94" i="25"/>
  <c r="AD94" i="25"/>
  <c r="AC94" i="25"/>
  <c r="AB94" i="25"/>
  <c r="AA94" i="25"/>
  <c r="Z94" i="25"/>
  <c r="Y94" i="25"/>
  <c r="X94" i="25"/>
  <c r="W94" i="25"/>
  <c r="V94" i="25"/>
  <c r="U94" i="25"/>
  <c r="T94" i="25"/>
  <c r="S94" i="25"/>
  <c r="R94" i="25"/>
  <c r="Q94" i="25"/>
  <c r="P94" i="25"/>
  <c r="O94" i="25"/>
  <c r="N94" i="25"/>
  <c r="M94" i="25"/>
  <c r="L94" i="25"/>
  <c r="K94" i="25"/>
  <c r="J94" i="25"/>
  <c r="I94" i="25"/>
  <c r="H94" i="25"/>
  <c r="G94" i="25"/>
  <c r="F94" i="25"/>
  <c r="E94" i="25"/>
  <c r="D94" i="25"/>
  <c r="C94" i="25"/>
  <c r="CD93" i="25"/>
  <c r="CC93" i="25"/>
  <c r="CB93" i="25"/>
  <c r="CA93" i="25"/>
  <c r="BZ93" i="25"/>
  <c r="BY93" i="25"/>
  <c r="BX93" i="25"/>
  <c r="BW93" i="25"/>
  <c r="BV93" i="25"/>
  <c r="BU93" i="25"/>
  <c r="BT93" i="25"/>
  <c r="BS93" i="25"/>
  <c r="BR93" i="25"/>
  <c r="BQ93" i="25"/>
  <c r="BP93" i="25"/>
  <c r="BO93" i="25"/>
  <c r="BN93" i="25"/>
  <c r="BM93" i="25"/>
  <c r="BL93" i="25"/>
  <c r="BK93" i="25"/>
  <c r="BJ93" i="25"/>
  <c r="BI93" i="25"/>
  <c r="BH93" i="25"/>
  <c r="BG93" i="25"/>
  <c r="BF93" i="25"/>
  <c r="BE93" i="25"/>
  <c r="BD93" i="25"/>
  <c r="BC93" i="25"/>
  <c r="BB93" i="25"/>
  <c r="BA93" i="25"/>
  <c r="AZ93" i="25"/>
  <c r="AY93" i="25"/>
  <c r="AX93" i="25"/>
  <c r="AW93" i="25"/>
  <c r="AV93" i="25"/>
  <c r="AU93" i="25"/>
  <c r="AT93" i="25"/>
  <c r="AS93" i="25"/>
  <c r="AR93" i="25"/>
  <c r="AQ93" i="25"/>
  <c r="AP93" i="25"/>
  <c r="AO93" i="25"/>
  <c r="AN93" i="25"/>
  <c r="AM93" i="25"/>
  <c r="AL93" i="25"/>
  <c r="AK93" i="25"/>
  <c r="AJ93" i="25"/>
  <c r="AI93" i="25"/>
  <c r="AH93" i="25"/>
  <c r="AG93" i="25"/>
  <c r="AF93" i="25"/>
  <c r="AE93" i="25"/>
  <c r="AD93" i="25"/>
  <c r="AC93" i="25"/>
  <c r="AB93" i="25"/>
  <c r="AA93" i="25"/>
  <c r="Z93" i="25"/>
  <c r="Y93" i="25"/>
  <c r="X93" i="25"/>
  <c r="W93" i="25"/>
  <c r="V93" i="25"/>
  <c r="U93" i="25"/>
  <c r="T93" i="25"/>
  <c r="S93" i="25"/>
  <c r="R93" i="25"/>
  <c r="Q93" i="25"/>
  <c r="P93" i="25"/>
  <c r="O93" i="25"/>
  <c r="N93" i="25"/>
  <c r="M93" i="25"/>
  <c r="L93" i="25"/>
  <c r="K93" i="25"/>
  <c r="J93" i="25"/>
  <c r="I93" i="25"/>
  <c r="H93" i="25"/>
  <c r="G93" i="25"/>
  <c r="F93" i="25"/>
  <c r="E93" i="25"/>
  <c r="D93" i="25"/>
  <c r="C93" i="25"/>
  <c r="CD92" i="25"/>
  <c r="CC92" i="25"/>
  <c r="CB92" i="25"/>
  <c r="CA92" i="25"/>
  <c r="BZ92" i="25"/>
  <c r="BY92" i="25"/>
  <c r="BX92" i="25"/>
  <c r="BW92" i="25"/>
  <c r="BV92" i="25"/>
  <c r="BU92" i="25"/>
  <c r="BT92" i="25"/>
  <c r="BS92" i="25"/>
  <c r="BR92" i="25"/>
  <c r="BQ92" i="25"/>
  <c r="BP92" i="25"/>
  <c r="BO92" i="25"/>
  <c r="BN92" i="25"/>
  <c r="BM92" i="25"/>
  <c r="BL92" i="25"/>
  <c r="BK92" i="25"/>
  <c r="BJ92" i="25"/>
  <c r="BI92" i="25"/>
  <c r="BH92" i="25"/>
  <c r="BG92" i="25"/>
  <c r="BF92" i="25"/>
  <c r="BE92" i="25"/>
  <c r="BD92" i="25"/>
  <c r="BC92" i="25"/>
  <c r="BB92" i="25"/>
  <c r="BA92" i="25"/>
  <c r="AZ92" i="25"/>
  <c r="AY92" i="25"/>
  <c r="AX92" i="25"/>
  <c r="AW92" i="25"/>
  <c r="AV92" i="25"/>
  <c r="AU92" i="25"/>
  <c r="AT92" i="25"/>
  <c r="AS92" i="25"/>
  <c r="AR92" i="25"/>
  <c r="AQ92" i="25"/>
  <c r="AP92" i="25"/>
  <c r="AO92" i="25"/>
  <c r="AN92" i="25"/>
  <c r="AM92" i="25"/>
  <c r="AL92" i="25"/>
  <c r="AK92" i="25"/>
  <c r="AJ92" i="25"/>
  <c r="AI92" i="25"/>
  <c r="AH92" i="25"/>
  <c r="AG92" i="25"/>
  <c r="AF92" i="25"/>
  <c r="AE92" i="25"/>
  <c r="AD92" i="25"/>
  <c r="AC92" i="25"/>
  <c r="AB92" i="25"/>
  <c r="AA92" i="25"/>
  <c r="Z92" i="25"/>
  <c r="Y92" i="25"/>
  <c r="X92" i="25"/>
  <c r="W92" i="25"/>
  <c r="V92" i="25"/>
  <c r="U92" i="25"/>
  <c r="T92" i="25"/>
  <c r="S92" i="25"/>
  <c r="R92" i="25"/>
  <c r="Q92" i="25"/>
  <c r="P92" i="25"/>
  <c r="O92" i="25"/>
  <c r="N92" i="25"/>
  <c r="M92" i="25"/>
  <c r="L92" i="25"/>
  <c r="K92" i="25"/>
  <c r="J92" i="25"/>
  <c r="I92" i="25"/>
  <c r="H92" i="25"/>
  <c r="G92" i="25"/>
  <c r="F92" i="25"/>
  <c r="E92" i="25"/>
  <c r="D92" i="25"/>
  <c r="C92" i="25"/>
  <c r="S117" i="25" l="1"/>
  <c r="S111" i="25"/>
  <c r="S118" i="25"/>
  <c r="S112" i="25"/>
  <c r="S110" i="25"/>
  <c r="S116" i="25"/>
  <c r="S119" i="25"/>
  <c r="T112" i="25" l="1"/>
  <c r="T118" i="25"/>
  <c r="T116" i="25"/>
  <c r="T110" i="25"/>
  <c r="T119" i="25"/>
  <c r="T117" i="25"/>
  <c r="T111" i="25"/>
  <c r="U116" i="25" l="1"/>
  <c r="U110" i="25"/>
  <c r="U119" i="25"/>
  <c r="U117" i="25"/>
  <c r="U111" i="25"/>
  <c r="U112" i="25"/>
  <c r="U118" i="25"/>
  <c r="CD72" i="18"/>
  <c r="AX72" i="18"/>
  <c r="AW72" i="18"/>
  <c r="AV72" i="18"/>
  <c r="AU72" i="18"/>
  <c r="AT72" i="18"/>
  <c r="AS72" i="18"/>
  <c r="AR72" i="18"/>
  <c r="AQ72" i="18"/>
  <c r="AP72" i="18"/>
  <c r="AO72" i="18"/>
  <c r="AN72" i="18"/>
  <c r="AM72" i="18"/>
  <c r="AL72" i="18"/>
  <c r="AK72" i="18"/>
  <c r="AJ72" i="18"/>
  <c r="AI72" i="18"/>
  <c r="AH72" i="18"/>
  <c r="AG72" i="18"/>
  <c r="AF72" i="18"/>
  <c r="AE72" i="18"/>
  <c r="AD72" i="18"/>
  <c r="AC72" i="18"/>
  <c r="AB72" i="18"/>
  <c r="AA72" i="18"/>
  <c r="Z72" i="18"/>
  <c r="Y72" i="18"/>
  <c r="X72" i="18"/>
  <c r="W72" i="18"/>
  <c r="V72" i="18"/>
  <c r="U72" i="18"/>
  <c r="T72" i="18"/>
  <c r="S72" i="18"/>
  <c r="R72" i="18"/>
  <c r="Q72" i="18"/>
  <c r="P72" i="18"/>
  <c r="O72" i="18"/>
  <c r="N72" i="18"/>
  <c r="M72" i="18"/>
  <c r="L72" i="18"/>
  <c r="K72" i="18"/>
  <c r="J72" i="18"/>
  <c r="I72" i="18"/>
  <c r="H72" i="18"/>
  <c r="G72" i="18"/>
  <c r="F72" i="18"/>
  <c r="E72" i="18"/>
  <c r="D72" i="18"/>
  <c r="CC26" i="25"/>
  <c r="CB26" i="25"/>
  <c r="CA26" i="25"/>
  <c r="BZ26" i="25"/>
  <c r="BY26" i="25"/>
  <c r="BX26" i="25"/>
  <c r="BW26" i="25"/>
  <c r="BV26" i="25"/>
  <c r="BU26" i="25"/>
  <c r="BT26" i="25"/>
  <c r="BS26" i="25"/>
  <c r="BR26" i="25"/>
  <c r="BQ26" i="25"/>
  <c r="BP26" i="25"/>
  <c r="BO26" i="25"/>
  <c r="BN26" i="25"/>
  <c r="BM26" i="25"/>
  <c r="BL26" i="25"/>
  <c r="BK26" i="25"/>
  <c r="BJ26" i="25"/>
  <c r="BI26" i="25"/>
  <c r="BH26" i="25"/>
  <c r="BG26" i="25"/>
  <c r="BF26" i="25"/>
  <c r="BE26" i="25"/>
  <c r="BD26" i="25"/>
  <c r="BC26" i="25"/>
  <c r="BB26" i="25"/>
  <c r="BA26" i="25"/>
  <c r="AZ26" i="25"/>
  <c r="AY26" i="25"/>
  <c r="T26" i="25"/>
  <c r="CD25" i="25"/>
  <c r="CC25" i="25"/>
  <c r="CB25" i="25"/>
  <c r="CA25" i="25"/>
  <c r="BZ25" i="25"/>
  <c r="BY25" i="25"/>
  <c r="BX25" i="25"/>
  <c r="BW25" i="25"/>
  <c r="BV25" i="25"/>
  <c r="BU25" i="25"/>
  <c r="BT25" i="25"/>
  <c r="BS25" i="25"/>
  <c r="BR25" i="25"/>
  <c r="BQ25" i="25"/>
  <c r="BP25" i="25"/>
  <c r="BO25" i="25"/>
  <c r="BN25" i="25"/>
  <c r="BM25" i="25"/>
  <c r="BL25" i="25"/>
  <c r="BK25" i="25"/>
  <c r="BJ25" i="25"/>
  <c r="BI25" i="25"/>
  <c r="BH25" i="25"/>
  <c r="BG25" i="25"/>
  <c r="BF25" i="25"/>
  <c r="BE25" i="25"/>
  <c r="BD25" i="25"/>
  <c r="BC25" i="25"/>
  <c r="BB25" i="25"/>
  <c r="BA25" i="25"/>
  <c r="AZ25" i="25"/>
  <c r="AY25" i="25"/>
  <c r="CD24" i="25"/>
  <c r="CC24" i="25"/>
  <c r="CB24" i="25"/>
  <c r="CA24" i="25"/>
  <c r="BZ24" i="25"/>
  <c r="BY24" i="25"/>
  <c r="BX24" i="25"/>
  <c r="BW24" i="25"/>
  <c r="BV24" i="25"/>
  <c r="BU24" i="25"/>
  <c r="BT24" i="25"/>
  <c r="BS24" i="25"/>
  <c r="BR24" i="25"/>
  <c r="BQ24" i="25"/>
  <c r="BP24" i="25"/>
  <c r="BO24" i="25"/>
  <c r="BN24" i="25"/>
  <c r="BM24" i="25"/>
  <c r="BL24" i="25"/>
  <c r="BK24" i="25"/>
  <c r="BJ24" i="25"/>
  <c r="BI24" i="25"/>
  <c r="BH24" i="25"/>
  <c r="BG24" i="25"/>
  <c r="BF24" i="25"/>
  <c r="BE24" i="25"/>
  <c r="BD24" i="25"/>
  <c r="BC24" i="25"/>
  <c r="BB24" i="25"/>
  <c r="BA24" i="25"/>
  <c r="AZ24" i="25"/>
  <c r="AY24" i="25"/>
  <c r="C72" i="18"/>
  <c r="B90" i="25"/>
  <c r="AF24" i="25" l="1"/>
  <c r="AF69" i="18"/>
  <c r="AF65" i="18"/>
  <c r="AK25" i="25"/>
  <c r="AK66" i="18"/>
  <c r="AK70" i="18"/>
  <c r="AP26" i="25"/>
  <c r="AP67" i="18"/>
  <c r="AP71" i="18"/>
  <c r="U24" i="25"/>
  <c r="U69" i="18"/>
  <c r="U65" i="18"/>
  <c r="AX25" i="25"/>
  <c r="AX70" i="18"/>
  <c r="AX66" i="18"/>
  <c r="O25" i="25"/>
  <c r="O66" i="18"/>
  <c r="O70" i="18"/>
  <c r="AA25" i="25"/>
  <c r="AA70" i="18"/>
  <c r="AA66" i="18"/>
  <c r="AM25" i="25"/>
  <c r="AM70" i="18"/>
  <c r="AM66" i="18"/>
  <c r="H26" i="25"/>
  <c r="H67" i="18"/>
  <c r="H71" i="18"/>
  <c r="AF26" i="25"/>
  <c r="AF71" i="18"/>
  <c r="AF67" i="18"/>
  <c r="AR26" i="25"/>
  <c r="AR71" i="18"/>
  <c r="AR67" i="18"/>
  <c r="AQ24" i="25"/>
  <c r="AQ69" i="18"/>
  <c r="AQ65" i="18"/>
  <c r="AO26" i="25"/>
  <c r="AO67" i="18"/>
  <c r="AO71" i="18"/>
  <c r="Y25" i="25"/>
  <c r="Y66" i="18"/>
  <c r="Y70" i="18"/>
  <c r="F26" i="25"/>
  <c r="F67" i="18"/>
  <c r="F71" i="18"/>
  <c r="K24" i="25"/>
  <c r="K65" i="18"/>
  <c r="K69" i="18"/>
  <c r="W24" i="25"/>
  <c r="W65" i="18"/>
  <c r="W69" i="18"/>
  <c r="AI24" i="25"/>
  <c r="AI69" i="18"/>
  <c r="AI65" i="18"/>
  <c r="AU24" i="25"/>
  <c r="AU69" i="18"/>
  <c r="AU65" i="18"/>
  <c r="D25" i="25"/>
  <c r="D66" i="18"/>
  <c r="D70" i="18"/>
  <c r="P25" i="25"/>
  <c r="P66" i="18"/>
  <c r="P70" i="18"/>
  <c r="AB25" i="25"/>
  <c r="AB70" i="18"/>
  <c r="AB66" i="18"/>
  <c r="AN25" i="25"/>
  <c r="AN66" i="18"/>
  <c r="AN70" i="18"/>
  <c r="I26" i="25"/>
  <c r="I67" i="18"/>
  <c r="I71" i="18"/>
  <c r="U26" i="25"/>
  <c r="U71" i="18"/>
  <c r="U67" i="18"/>
  <c r="AG26" i="25"/>
  <c r="AG67" i="18"/>
  <c r="AG71" i="18"/>
  <c r="AS26" i="25"/>
  <c r="AS71" i="18"/>
  <c r="AS67" i="18"/>
  <c r="Z25" i="25"/>
  <c r="Z66" i="18"/>
  <c r="Z70" i="18"/>
  <c r="L24" i="25"/>
  <c r="L69" i="18"/>
  <c r="L65" i="18"/>
  <c r="AJ24" i="25"/>
  <c r="AJ69" i="18"/>
  <c r="AJ65" i="18"/>
  <c r="AV24" i="25"/>
  <c r="AV65" i="18"/>
  <c r="AV69" i="18"/>
  <c r="E25" i="25"/>
  <c r="E70" i="18"/>
  <c r="E66" i="18"/>
  <c r="Q25" i="25"/>
  <c r="Q66" i="18"/>
  <c r="Q70" i="18"/>
  <c r="AC25" i="25"/>
  <c r="AC66" i="18"/>
  <c r="AC70" i="18"/>
  <c r="AO25" i="25"/>
  <c r="AO66" i="18"/>
  <c r="AO70" i="18"/>
  <c r="J26" i="25"/>
  <c r="J71" i="18"/>
  <c r="J67" i="18"/>
  <c r="V26" i="25"/>
  <c r="V71" i="18"/>
  <c r="V67" i="18"/>
  <c r="AH26" i="25"/>
  <c r="AH71" i="18"/>
  <c r="AH67" i="18"/>
  <c r="AT26" i="25"/>
  <c r="AT71" i="18"/>
  <c r="AT67" i="18"/>
  <c r="CD26" i="25"/>
  <c r="CD67" i="18"/>
  <c r="CD71" i="18"/>
  <c r="G24" i="25"/>
  <c r="G65" i="18"/>
  <c r="G69" i="18"/>
  <c r="AJ25" i="25"/>
  <c r="AJ66" i="18"/>
  <c r="AJ70" i="18"/>
  <c r="AC26" i="25"/>
  <c r="AC67" i="18"/>
  <c r="AC71" i="18"/>
  <c r="H24" i="25"/>
  <c r="H69" i="18"/>
  <c r="H65" i="18"/>
  <c r="AG24" i="25"/>
  <c r="AG69" i="18"/>
  <c r="AG65" i="18"/>
  <c r="AL25" i="25"/>
  <c r="AL66" i="18"/>
  <c r="AL70" i="18"/>
  <c r="AE26" i="25"/>
  <c r="AE71" i="18"/>
  <c r="AE67" i="18"/>
  <c r="AH24" i="25"/>
  <c r="AH69" i="18"/>
  <c r="AH65" i="18"/>
  <c r="AW24" i="25"/>
  <c r="AW65" i="18"/>
  <c r="AW69" i="18"/>
  <c r="F25" i="25"/>
  <c r="F70" i="18"/>
  <c r="F66" i="18"/>
  <c r="R25" i="25"/>
  <c r="R70" i="18"/>
  <c r="R66" i="18"/>
  <c r="AD25" i="25"/>
  <c r="AD70" i="18"/>
  <c r="AD66" i="18"/>
  <c r="AP25" i="25"/>
  <c r="AP70" i="18"/>
  <c r="AP66" i="18"/>
  <c r="K26" i="25"/>
  <c r="K67" i="18"/>
  <c r="K71" i="18"/>
  <c r="W26" i="25"/>
  <c r="W67" i="18"/>
  <c r="W71" i="18"/>
  <c r="AI26" i="25"/>
  <c r="AI67" i="18"/>
  <c r="AI71" i="18"/>
  <c r="AU26" i="25"/>
  <c r="AU67" i="18"/>
  <c r="AU71" i="18"/>
  <c r="X25" i="25"/>
  <c r="X66" i="18"/>
  <c r="X70" i="18"/>
  <c r="X24" i="25"/>
  <c r="X69" i="18"/>
  <c r="X65" i="18"/>
  <c r="Z24" i="25"/>
  <c r="Z69" i="18"/>
  <c r="Z65" i="18"/>
  <c r="G25" i="25"/>
  <c r="G70" i="18"/>
  <c r="G66" i="18"/>
  <c r="S25" i="25"/>
  <c r="S66" i="18"/>
  <c r="S70" i="18"/>
  <c r="AE25" i="25"/>
  <c r="AE70" i="18"/>
  <c r="AE66" i="18"/>
  <c r="AQ25" i="25"/>
  <c r="AQ70" i="18"/>
  <c r="AQ66" i="18"/>
  <c r="L26" i="25"/>
  <c r="L71" i="18"/>
  <c r="L67" i="18"/>
  <c r="X26" i="25"/>
  <c r="X71" i="18"/>
  <c r="X67" i="18"/>
  <c r="AJ26" i="25"/>
  <c r="AJ71" i="18"/>
  <c r="AJ67" i="18"/>
  <c r="AV26" i="25"/>
  <c r="AV71" i="18"/>
  <c r="AV67" i="18"/>
  <c r="S24" i="25"/>
  <c r="S69" i="18"/>
  <c r="S65" i="18"/>
  <c r="AV25" i="25"/>
  <c r="AV66" i="18"/>
  <c r="AV70" i="18"/>
  <c r="T24" i="25"/>
  <c r="T65" i="18"/>
  <c r="T69" i="18"/>
  <c r="M25" i="25"/>
  <c r="M70" i="18"/>
  <c r="M66" i="18"/>
  <c r="AW25" i="25"/>
  <c r="AW66" i="18"/>
  <c r="AW70" i="18"/>
  <c r="AQ26" i="25"/>
  <c r="AQ71" i="18"/>
  <c r="AQ67" i="18"/>
  <c r="M24" i="25"/>
  <c r="M65" i="18"/>
  <c r="M69" i="18"/>
  <c r="AX24" i="25"/>
  <c r="AX65" i="18"/>
  <c r="AX69" i="18"/>
  <c r="O24" i="25"/>
  <c r="O65" i="18"/>
  <c r="O69" i="18"/>
  <c r="AM24" i="25"/>
  <c r="AM69" i="18"/>
  <c r="AM65" i="18"/>
  <c r="H25" i="25"/>
  <c r="H66" i="18"/>
  <c r="H70" i="18"/>
  <c r="T25" i="25"/>
  <c r="T70" i="18"/>
  <c r="T66" i="18"/>
  <c r="AF25" i="25"/>
  <c r="AF70" i="18"/>
  <c r="AF66" i="18"/>
  <c r="AR25" i="25"/>
  <c r="AR70" i="18"/>
  <c r="AR66" i="18"/>
  <c r="M26" i="25"/>
  <c r="M71" i="18"/>
  <c r="M67" i="18"/>
  <c r="Y26" i="25"/>
  <c r="Y71" i="18"/>
  <c r="Y67" i="18"/>
  <c r="AK26" i="25"/>
  <c r="AK67" i="18"/>
  <c r="AK71" i="18"/>
  <c r="AW26" i="25"/>
  <c r="AW67" i="18"/>
  <c r="AW71" i="18"/>
  <c r="E26" i="25"/>
  <c r="E67" i="18"/>
  <c r="E71" i="18"/>
  <c r="AS24" i="25"/>
  <c r="AS69" i="18"/>
  <c r="AS65" i="18"/>
  <c r="G26" i="25"/>
  <c r="G67" i="18"/>
  <c r="G71" i="18"/>
  <c r="J24" i="25"/>
  <c r="J69" i="18"/>
  <c r="J65" i="18"/>
  <c r="C24" i="25"/>
  <c r="C69" i="18"/>
  <c r="C65" i="18"/>
  <c r="C25" i="25"/>
  <c r="C66" i="18"/>
  <c r="C70" i="18"/>
  <c r="AA24" i="25"/>
  <c r="AA69" i="18"/>
  <c r="AA65" i="18"/>
  <c r="D24" i="25"/>
  <c r="D65" i="18"/>
  <c r="D69" i="18"/>
  <c r="P24" i="25"/>
  <c r="P65" i="18"/>
  <c r="P69" i="18"/>
  <c r="AB24" i="25"/>
  <c r="AB65" i="18"/>
  <c r="AB69" i="18"/>
  <c r="AN24" i="25"/>
  <c r="AN65" i="18"/>
  <c r="AN69" i="18"/>
  <c r="I25" i="25"/>
  <c r="I70" i="18"/>
  <c r="I66" i="18"/>
  <c r="U25" i="25"/>
  <c r="U66" i="18"/>
  <c r="U70" i="18"/>
  <c r="AG25" i="25"/>
  <c r="AG70" i="18"/>
  <c r="AG66" i="18"/>
  <c r="AS25" i="25"/>
  <c r="AS66" i="18"/>
  <c r="AS70" i="18"/>
  <c r="N26" i="25"/>
  <c r="N71" i="18"/>
  <c r="N67" i="18"/>
  <c r="Z26" i="25"/>
  <c r="Z71" i="18"/>
  <c r="Z67" i="18"/>
  <c r="AL26" i="25"/>
  <c r="AL71" i="18"/>
  <c r="AL67" i="18"/>
  <c r="AX26" i="25"/>
  <c r="AX67" i="18"/>
  <c r="AX71" i="18"/>
  <c r="AE24" i="25"/>
  <c r="AE65" i="18"/>
  <c r="AE69" i="18"/>
  <c r="AR24" i="25"/>
  <c r="AR69" i="18"/>
  <c r="AR65" i="18"/>
  <c r="AD26" i="25"/>
  <c r="AD67" i="18"/>
  <c r="AD71" i="18"/>
  <c r="AT24" i="25"/>
  <c r="AT69" i="18"/>
  <c r="AT65" i="18"/>
  <c r="AK24" i="25"/>
  <c r="AK65" i="18"/>
  <c r="AK69" i="18"/>
  <c r="C26" i="25"/>
  <c r="C67" i="18"/>
  <c r="C71" i="18"/>
  <c r="AL24" i="25"/>
  <c r="AL69" i="18"/>
  <c r="AL65" i="18"/>
  <c r="AC24" i="25"/>
  <c r="AC69" i="18"/>
  <c r="AC65" i="18"/>
  <c r="J25" i="25"/>
  <c r="J70" i="18"/>
  <c r="J66" i="18"/>
  <c r="V25" i="25"/>
  <c r="V70" i="18"/>
  <c r="V66" i="18"/>
  <c r="AH25" i="25"/>
  <c r="AH70" i="18"/>
  <c r="AH66" i="18"/>
  <c r="AT25" i="25"/>
  <c r="AT70" i="18"/>
  <c r="AT66" i="18"/>
  <c r="O26" i="25"/>
  <c r="O71" i="18"/>
  <c r="O67" i="18"/>
  <c r="AA26" i="25"/>
  <c r="AA71" i="18"/>
  <c r="AA67" i="18"/>
  <c r="AM26" i="25"/>
  <c r="AM67" i="18"/>
  <c r="AM71" i="18"/>
  <c r="L25" i="25"/>
  <c r="L66" i="18"/>
  <c r="L70" i="18"/>
  <c r="Q26" i="25"/>
  <c r="Q71" i="18"/>
  <c r="Q67" i="18"/>
  <c r="R26" i="25"/>
  <c r="R67" i="18"/>
  <c r="R71" i="18"/>
  <c r="I24" i="25"/>
  <c r="I65" i="18"/>
  <c r="I69" i="18"/>
  <c r="N25" i="25"/>
  <c r="N70" i="18"/>
  <c r="N66" i="18"/>
  <c r="S26" i="25"/>
  <c r="S71" i="18"/>
  <c r="S67" i="18"/>
  <c r="V24" i="25"/>
  <c r="V65" i="18"/>
  <c r="V69" i="18"/>
  <c r="Y24" i="25"/>
  <c r="Y69" i="18"/>
  <c r="Y65" i="18"/>
  <c r="N24" i="25"/>
  <c r="N65" i="18"/>
  <c r="N69" i="18"/>
  <c r="E24" i="25"/>
  <c r="E69" i="18"/>
  <c r="E65" i="18"/>
  <c r="Q24" i="25"/>
  <c r="Q69" i="18"/>
  <c r="Q65" i="18"/>
  <c r="AO24" i="25"/>
  <c r="AO69" i="18"/>
  <c r="AO65" i="18"/>
  <c r="F24" i="25"/>
  <c r="F69" i="18"/>
  <c r="F65" i="18"/>
  <c r="R24" i="25"/>
  <c r="R65" i="18"/>
  <c r="R69" i="18"/>
  <c r="AD24" i="25"/>
  <c r="AD65" i="18"/>
  <c r="AD69" i="18"/>
  <c r="AP24" i="25"/>
  <c r="AP65" i="18"/>
  <c r="AP69" i="18"/>
  <c r="K25" i="25"/>
  <c r="K66" i="18"/>
  <c r="K70" i="18"/>
  <c r="W25" i="25"/>
  <c r="W66" i="18"/>
  <c r="W70" i="18"/>
  <c r="AI25" i="25"/>
  <c r="AI66" i="18"/>
  <c r="AI70" i="18"/>
  <c r="AU25" i="25"/>
  <c r="AU70" i="18"/>
  <c r="AU66" i="18"/>
  <c r="D26" i="25"/>
  <c r="D71" i="18"/>
  <c r="D67" i="18"/>
  <c r="P26" i="25"/>
  <c r="P67" i="18"/>
  <c r="P71" i="18"/>
  <c r="AB26" i="25"/>
  <c r="AB67" i="18"/>
  <c r="AB71" i="18"/>
  <c r="AN26" i="25"/>
  <c r="AN71" i="18"/>
  <c r="AN67" i="18"/>
  <c r="V119" i="25"/>
  <c r="V117" i="25"/>
  <c r="V111" i="25"/>
  <c r="V118" i="25"/>
  <c r="V112" i="25"/>
  <c r="V116" i="25"/>
  <c r="V110" i="25"/>
  <c r="U18" i="25"/>
  <c r="BI18" i="25"/>
  <c r="F19" i="25"/>
  <c r="V19" i="25"/>
  <c r="BB19" i="25"/>
  <c r="G20" i="25"/>
  <c r="AU20" i="25"/>
  <c r="BS20" i="25"/>
  <c r="Z27" i="25"/>
  <c r="BN27" i="25"/>
  <c r="C18" i="25"/>
  <c r="AT18" i="25"/>
  <c r="O19" i="25"/>
  <c r="CA19" i="25"/>
  <c r="K27" i="25"/>
  <c r="S27" i="25"/>
  <c r="AA27" i="25"/>
  <c r="AI27" i="25"/>
  <c r="AQ27" i="25"/>
  <c r="AY27" i="25"/>
  <c r="BG27" i="25"/>
  <c r="BO27" i="25"/>
  <c r="BW27" i="25"/>
  <c r="C19" i="25"/>
  <c r="G18" i="25"/>
  <c r="O18" i="25"/>
  <c r="W18" i="25"/>
  <c r="AE18" i="25"/>
  <c r="AM18" i="25"/>
  <c r="AU18" i="25"/>
  <c r="BC18" i="25"/>
  <c r="BK18" i="25"/>
  <c r="BS18" i="25"/>
  <c r="CA18" i="25"/>
  <c r="H19" i="25"/>
  <c r="P19" i="25"/>
  <c r="X19" i="25"/>
  <c r="AF19" i="25"/>
  <c r="AN19" i="25"/>
  <c r="AV19" i="25"/>
  <c r="BD19" i="25"/>
  <c r="BL19" i="25"/>
  <c r="BT19" i="25"/>
  <c r="CB19" i="25"/>
  <c r="I20" i="25"/>
  <c r="Q20" i="25"/>
  <c r="Y20" i="25"/>
  <c r="AG20" i="25"/>
  <c r="AO20" i="25"/>
  <c r="AW20" i="25"/>
  <c r="BE20" i="25"/>
  <c r="BM20" i="25"/>
  <c r="BU20" i="25"/>
  <c r="CC20" i="25"/>
  <c r="D27" i="25"/>
  <c r="L27" i="25"/>
  <c r="T27" i="25"/>
  <c r="AB27" i="25"/>
  <c r="AJ27" i="25"/>
  <c r="AR27" i="25"/>
  <c r="AZ27" i="25"/>
  <c r="BH27" i="25"/>
  <c r="BP27" i="25"/>
  <c r="BX27" i="25"/>
  <c r="E18" i="25"/>
  <c r="BQ18" i="25"/>
  <c r="AL19" i="25"/>
  <c r="O20" i="25"/>
  <c r="BC20" i="25"/>
  <c r="BK20" i="25"/>
  <c r="AP27" i="25"/>
  <c r="CD27" i="25"/>
  <c r="F18" i="25"/>
  <c r="AD18" i="25"/>
  <c r="BJ18" i="25"/>
  <c r="BZ18" i="25"/>
  <c r="AM19" i="25"/>
  <c r="BC19" i="25"/>
  <c r="H20" i="25"/>
  <c r="AF20" i="25"/>
  <c r="AN20" i="25"/>
  <c r="BD20" i="25"/>
  <c r="BT20" i="25"/>
  <c r="X18" i="25"/>
  <c r="AF18" i="25"/>
  <c r="AN18" i="25"/>
  <c r="AV18" i="25"/>
  <c r="BD18" i="25"/>
  <c r="BL18" i="25"/>
  <c r="BT18" i="25"/>
  <c r="CB18" i="25"/>
  <c r="I19" i="25"/>
  <c r="Q19" i="25"/>
  <c r="Y19" i="25"/>
  <c r="AG19" i="25"/>
  <c r="AO19" i="25"/>
  <c r="AW19" i="25"/>
  <c r="BE19" i="25"/>
  <c r="BM19" i="25"/>
  <c r="BU19" i="25"/>
  <c r="CC19" i="25"/>
  <c r="J20" i="25"/>
  <c r="R20" i="25"/>
  <c r="Z20" i="25"/>
  <c r="AH20" i="25"/>
  <c r="AP20" i="25"/>
  <c r="AX20" i="25"/>
  <c r="BF20" i="25"/>
  <c r="BN20" i="25"/>
  <c r="BV20" i="25"/>
  <c r="CD20" i="25"/>
  <c r="E27" i="25"/>
  <c r="M27" i="25"/>
  <c r="U27" i="25"/>
  <c r="AC27" i="25"/>
  <c r="AK27" i="25"/>
  <c r="AS27" i="25"/>
  <c r="BA27" i="25"/>
  <c r="BI27" i="25"/>
  <c r="BQ27" i="25"/>
  <c r="BY27" i="25"/>
  <c r="BA18" i="25"/>
  <c r="AT19" i="25"/>
  <c r="AE20" i="25"/>
  <c r="J27" i="25"/>
  <c r="AH27" i="25"/>
  <c r="AX27" i="25"/>
  <c r="BF27" i="25"/>
  <c r="AL18" i="25"/>
  <c r="W19" i="25"/>
  <c r="BK19" i="25"/>
  <c r="X20" i="25"/>
  <c r="C20" i="25"/>
  <c r="P18" i="25"/>
  <c r="I18" i="25"/>
  <c r="Y18" i="25"/>
  <c r="AO18" i="25"/>
  <c r="BE18" i="25"/>
  <c r="BU18" i="25"/>
  <c r="J19" i="25"/>
  <c r="R19" i="25"/>
  <c r="AH19" i="25"/>
  <c r="AP19" i="25"/>
  <c r="AX19" i="25"/>
  <c r="BF19" i="25"/>
  <c r="BN19" i="25"/>
  <c r="BV19" i="25"/>
  <c r="CD19" i="25"/>
  <c r="K20" i="25"/>
  <c r="S20" i="25"/>
  <c r="AA20" i="25"/>
  <c r="AI20" i="25"/>
  <c r="AQ20" i="25"/>
  <c r="AY20" i="25"/>
  <c r="BG20" i="25"/>
  <c r="BO20" i="25"/>
  <c r="BW20" i="25"/>
  <c r="F27" i="25"/>
  <c r="N27" i="25"/>
  <c r="V27" i="25"/>
  <c r="AD27" i="25"/>
  <c r="AL27" i="25"/>
  <c r="AT27" i="25"/>
  <c r="BB27" i="25"/>
  <c r="BJ27" i="25"/>
  <c r="BR27" i="25"/>
  <c r="BZ27" i="25"/>
  <c r="M18" i="25"/>
  <c r="BY18" i="25"/>
  <c r="BJ19" i="25"/>
  <c r="AM20" i="25"/>
  <c r="R27" i="25"/>
  <c r="BV27" i="25"/>
  <c r="N18" i="25"/>
  <c r="V18" i="25"/>
  <c r="BB18" i="25"/>
  <c r="BR18" i="25"/>
  <c r="G19" i="25"/>
  <c r="AE19" i="25"/>
  <c r="AU19" i="25"/>
  <c r="BS19" i="25"/>
  <c r="P20" i="25"/>
  <c r="AV20" i="25"/>
  <c r="BL20" i="25"/>
  <c r="CB20" i="25"/>
  <c r="H18" i="25"/>
  <c r="Q18" i="25"/>
  <c r="AG18" i="25"/>
  <c r="AW18" i="25"/>
  <c r="BM18" i="25"/>
  <c r="CC18" i="25"/>
  <c r="Z19" i="25"/>
  <c r="J18" i="25"/>
  <c r="R18" i="25"/>
  <c r="Z18" i="25"/>
  <c r="AH18" i="25"/>
  <c r="AP18" i="25"/>
  <c r="AX18" i="25"/>
  <c r="BF18" i="25"/>
  <c r="BN18" i="25"/>
  <c r="BV18" i="25"/>
  <c r="CD18" i="25"/>
  <c r="K19" i="25"/>
  <c r="S19" i="25"/>
  <c r="AA19" i="25"/>
  <c r="AI19" i="25"/>
  <c r="AQ19" i="25"/>
  <c r="AY19" i="25"/>
  <c r="BG19" i="25"/>
  <c r="BO19" i="25"/>
  <c r="BW19" i="25"/>
  <c r="D20" i="25"/>
  <c r="L20" i="25"/>
  <c r="T20" i="25"/>
  <c r="AB20" i="25"/>
  <c r="AJ20" i="25"/>
  <c r="AR20" i="25"/>
  <c r="AZ20" i="25"/>
  <c r="BH20" i="25"/>
  <c r="BP20" i="25"/>
  <c r="BX20" i="25"/>
  <c r="G27" i="25"/>
  <c r="O27" i="25"/>
  <c r="W27" i="25"/>
  <c r="AE27" i="25"/>
  <c r="AM27" i="25"/>
  <c r="AU27" i="25"/>
  <c r="BC27" i="25"/>
  <c r="BK27" i="25"/>
  <c r="BS27" i="25"/>
  <c r="CA27" i="25"/>
  <c r="AC18" i="25"/>
  <c r="BZ19" i="25"/>
  <c r="AS18" i="25"/>
  <c r="N19" i="25"/>
  <c r="AD19" i="25"/>
  <c r="BR19" i="25"/>
  <c r="W20" i="25"/>
  <c r="CA20" i="25"/>
  <c r="C27" i="25"/>
  <c r="K18" i="25"/>
  <c r="S18" i="25"/>
  <c r="AA18" i="25"/>
  <c r="AI18" i="25"/>
  <c r="AQ18" i="25"/>
  <c r="AY18" i="25"/>
  <c r="BG18" i="25"/>
  <c r="BO18" i="25"/>
  <c r="BW18" i="25"/>
  <c r="D19" i="25"/>
  <c r="L19" i="25"/>
  <c r="T19" i="25"/>
  <c r="AB19" i="25"/>
  <c r="AJ19" i="25"/>
  <c r="AR19" i="25"/>
  <c r="AZ19" i="25"/>
  <c r="BH19" i="25"/>
  <c r="BP19" i="25"/>
  <c r="BX19" i="25"/>
  <c r="E20" i="25"/>
  <c r="M20" i="25"/>
  <c r="U20" i="25"/>
  <c r="AC20" i="25"/>
  <c r="AK20" i="25"/>
  <c r="AS20" i="25"/>
  <c r="BA20" i="25"/>
  <c r="BI20" i="25"/>
  <c r="BQ20" i="25"/>
  <c r="BY20" i="25"/>
  <c r="H27" i="25"/>
  <c r="P27" i="25"/>
  <c r="X27" i="25"/>
  <c r="AF27" i="25"/>
  <c r="AN27" i="25"/>
  <c r="AV27" i="25"/>
  <c r="BD27" i="25"/>
  <c r="BL27" i="25"/>
  <c r="BT27" i="25"/>
  <c r="CB27" i="25"/>
  <c r="D18" i="25"/>
  <c r="L18" i="25"/>
  <c r="T18" i="25"/>
  <c r="AB18" i="25"/>
  <c r="AJ18" i="25"/>
  <c r="AR18" i="25"/>
  <c r="AZ18" i="25"/>
  <c r="BH18" i="25"/>
  <c r="BP18" i="25"/>
  <c r="BX18" i="25"/>
  <c r="E19" i="25"/>
  <c r="M19" i="25"/>
  <c r="U19" i="25"/>
  <c r="AC19" i="25"/>
  <c r="AK19" i="25"/>
  <c r="AS19" i="25"/>
  <c r="BA19" i="25"/>
  <c r="BI19" i="25"/>
  <c r="BQ19" i="25"/>
  <c r="BY19" i="25"/>
  <c r="F20" i="25"/>
  <c r="N20" i="25"/>
  <c r="V20" i="25"/>
  <c r="AD20" i="25"/>
  <c r="AL20" i="25"/>
  <c r="AT20" i="25"/>
  <c r="BB20" i="25"/>
  <c r="BJ20" i="25"/>
  <c r="BR20" i="25"/>
  <c r="BZ20" i="25"/>
  <c r="I27" i="25"/>
  <c r="Q27" i="25"/>
  <c r="Y27" i="25"/>
  <c r="AG27" i="25"/>
  <c r="AO27" i="25"/>
  <c r="AW27" i="25"/>
  <c r="BE27" i="25"/>
  <c r="BM27" i="25"/>
  <c r="BU27" i="25"/>
  <c r="CC27" i="25"/>
  <c r="AK18" i="25"/>
  <c r="W117" i="25" l="1"/>
  <c r="W111" i="25"/>
  <c r="W118" i="25"/>
  <c r="W112" i="25"/>
  <c r="W110" i="25"/>
  <c r="W116" i="25"/>
  <c r="W119" i="25"/>
  <c r="X118" i="25" l="1"/>
  <c r="X112" i="25"/>
  <c r="X116" i="25"/>
  <c r="X110" i="25"/>
  <c r="X119" i="25"/>
  <c r="X111" i="25"/>
  <c r="X117" i="25"/>
  <c r="Y116" i="25" l="1"/>
  <c r="Y110" i="25"/>
  <c r="Y119" i="25"/>
  <c r="Y117" i="25"/>
  <c r="Y111" i="25"/>
  <c r="Y112" i="25"/>
  <c r="Y118" i="25"/>
  <c r="Z119" i="25" l="1"/>
  <c r="Z117" i="25"/>
  <c r="Z111" i="25"/>
  <c r="Z118" i="25"/>
  <c r="Z112" i="25"/>
  <c r="Z116" i="25"/>
  <c r="Z110" i="25"/>
  <c r="A103" i="25"/>
  <c r="A95" i="25"/>
  <c r="AA117" i="25" l="1"/>
  <c r="AA111" i="25"/>
  <c r="AA112" i="25"/>
  <c r="AA118" i="25"/>
  <c r="AA110" i="25"/>
  <c r="AA116" i="25"/>
  <c r="AA119" i="25"/>
  <c r="A85" i="25"/>
  <c r="A102" i="25"/>
  <c r="A14" i="25"/>
  <c r="AB112" i="25" l="1"/>
  <c r="AB118" i="25"/>
  <c r="AB116" i="25"/>
  <c r="AB110" i="25"/>
  <c r="AB119" i="25"/>
  <c r="AB111" i="25"/>
  <c r="AB117" i="25"/>
  <c r="AC116" i="25" l="1"/>
  <c r="AC110" i="25"/>
  <c r="AC119" i="25"/>
  <c r="AC117" i="25"/>
  <c r="AC111" i="25"/>
  <c r="AC118" i="25"/>
  <c r="AC112" i="25"/>
  <c r="AD119" i="25" l="1"/>
  <c r="AD117" i="25"/>
  <c r="AD111" i="25"/>
  <c r="AD118" i="25"/>
  <c r="AD112" i="25"/>
  <c r="AD116" i="25"/>
  <c r="AD110" i="25"/>
  <c r="AE117" i="25" l="1"/>
  <c r="AE111" i="25"/>
  <c r="AE112" i="25"/>
  <c r="AE118" i="25"/>
  <c r="AE116" i="25"/>
  <c r="AE110" i="25"/>
  <c r="AE119" i="25"/>
  <c r="AF118" i="25" l="1"/>
  <c r="AF112" i="25"/>
  <c r="AF116" i="25"/>
  <c r="AF110" i="25"/>
  <c r="AF119" i="25"/>
  <c r="AF111" i="25"/>
  <c r="AF117" i="25"/>
  <c r="AG119" i="25" l="1"/>
  <c r="AG111" i="25"/>
  <c r="AG117" i="25"/>
  <c r="AG112" i="25"/>
  <c r="AG118" i="25"/>
  <c r="AG116" i="25"/>
  <c r="AG110" i="25"/>
  <c r="AH111" i="25" l="1"/>
  <c r="AH117" i="25"/>
  <c r="AH118" i="25"/>
  <c r="AH112" i="25"/>
  <c r="AH116" i="25"/>
  <c r="AH110" i="25"/>
  <c r="AH119" i="25"/>
  <c r="BK90" i="25"/>
  <c r="BL90" i="25"/>
  <c r="BM90" i="25"/>
  <c r="BN90" i="25"/>
  <c r="BO90" i="25"/>
  <c r="BP90" i="25"/>
  <c r="BQ90" i="25"/>
  <c r="BR90" i="25"/>
  <c r="BS90" i="25"/>
  <c r="BT90" i="25"/>
  <c r="BU90" i="25"/>
  <c r="BV90" i="25"/>
  <c r="BW90" i="25"/>
  <c r="BX90" i="25"/>
  <c r="BY90" i="25"/>
  <c r="BZ90" i="25"/>
  <c r="CA90" i="25"/>
  <c r="CB90" i="25"/>
  <c r="CC90" i="25"/>
  <c r="CD90" i="25"/>
  <c r="AI117" i="25" l="1"/>
  <c r="AI111" i="25"/>
  <c r="AI118" i="25"/>
  <c r="AI112" i="25"/>
  <c r="AI119" i="25"/>
  <c r="AI116" i="25"/>
  <c r="AI110" i="25"/>
  <c r="B22" i="24"/>
  <c r="B21" i="24"/>
  <c r="B20" i="24"/>
  <c r="B19" i="24"/>
  <c r="B12" i="24"/>
  <c r="B13" i="24"/>
  <c r="B14" i="24"/>
  <c r="B15" i="24"/>
  <c r="B16" i="24"/>
  <c r="B17" i="24"/>
  <c r="B11" i="24"/>
  <c r="B8" i="24"/>
  <c r="B9" i="24"/>
  <c r="B7" i="24"/>
  <c r="B3" i="24"/>
  <c r="B4" i="24"/>
  <c r="B5" i="24"/>
  <c r="B6" i="24"/>
  <c r="B2" i="24"/>
  <c r="A20" i="18"/>
  <c r="A17" i="24"/>
  <c r="A16" i="24"/>
  <c r="A15" i="24"/>
  <c r="A14" i="24"/>
  <c r="A13" i="24"/>
  <c r="A12" i="24"/>
  <c r="A11" i="24"/>
  <c r="AJ116" i="25" l="1"/>
  <c r="AJ110" i="25"/>
  <c r="AJ117" i="25"/>
  <c r="AJ111" i="25"/>
  <c r="AJ112" i="25"/>
  <c r="AJ118" i="25"/>
  <c r="AJ119" i="25"/>
  <c r="A76" i="25"/>
  <c r="A5" i="25"/>
  <c r="A92" i="25"/>
  <c r="A77" i="25"/>
  <c r="A93" i="25"/>
  <c r="A6" i="25"/>
  <c r="A94" i="25"/>
  <c r="A7" i="25"/>
  <c r="A78" i="25"/>
  <c r="A99" i="25"/>
  <c r="A11" i="25"/>
  <c r="A82" i="25"/>
  <c r="A84" i="25"/>
  <c r="A101" i="25"/>
  <c r="A13" i="25"/>
  <c r="A100" i="25"/>
  <c r="A83" i="25"/>
  <c r="A12" i="25"/>
  <c r="AK116" i="25" l="1"/>
  <c r="AK110" i="25"/>
  <c r="AK117" i="25"/>
  <c r="AK111" i="25"/>
  <c r="AK119" i="25"/>
  <c r="AK118" i="25"/>
  <c r="AK112" i="25"/>
  <c r="AL111" i="25" l="1"/>
  <c r="AL117" i="25"/>
  <c r="AL119" i="25"/>
  <c r="AL118" i="25"/>
  <c r="AL112" i="25"/>
  <c r="AL116" i="25"/>
  <c r="AL110" i="25"/>
  <c r="AM119" i="25" l="1"/>
  <c r="AM112" i="25"/>
  <c r="AM118" i="25"/>
  <c r="AM110" i="25"/>
  <c r="AM116" i="25"/>
  <c r="AM117" i="25"/>
  <c r="AM111" i="25"/>
  <c r="AN118" i="25" l="1"/>
  <c r="AN112" i="25"/>
  <c r="AN116" i="25"/>
  <c r="AN110" i="25"/>
  <c r="AN117" i="25"/>
  <c r="AN111" i="25"/>
  <c r="AN119" i="25"/>
  <c r="B50" i="21"/>
  <c r="B45" i="21"/>
  <c r="B25" i="21"/>
  <c r="B10" i="21"/>
  <c r="AO117" i="25" l="1"/>
  <c r="AO111" i="25"/>
  <c r="AO116" i="25"/>
  <c r="AO110" i="25"/>
  <c r="AO119" i="25"/>
  <c r="AO118" i="25"/>
  <c r="AO112" i="25"/>
  <c r="A3" i="24"/>
  <c r="A2" i="24"/>
  <c r="A1" i="24"/>
  <c r="A8" i="24"/>
  <c r="A9" i="24"/>
  <c r="A7" i="24"/>
  <c r="A6" i="24"/>
  <c r="A4" i="24"/>
  <c r="A5" i="24"/>
  <c r="B5" i="21"/>
  <c r="AP116" i="25" l="1"/>
  <c r="AP110" i="25"/>
  <c r="AP119" i="25"/>
  <c r="AP118" i="25"/>
  <c r="AP112" i="25"/>
  <c r="AP111" i="25"/>
  <c r="AP117" i="25"/>
  <c r="A33" i="18"/>
  <c r="B2" i="18"/>
  <c r="A2" i="18"/>
  <c r="A4" i="18"/>
  <c r="A24" i="18" s="1"/>
  <c r="Q90" i="25"/>
  <c r="W90" i="25"/>
  <c r="AM90" i="25"/>
  <c r="AU90" i="25"/>
  <c r="BC90" i="25"/>
  <c r="C90" i="25"/>
  <c r="D90" i="25"/>
  <c r="H90" i="25"/>
  <c r="K90" i="25"/>
  <c r="L90" i="25"/>
  <c r="P90" i="25"/>
  <c r="S90" i="25"/>
  <c r="T90" i="25"/>
  <c r="X90" i="25"/>
  <c r="AA90" i="25"/>
  <c r="AB90" i="25"/>
  <c r="AF90" i="25"/>
  <c r="AI90" i="25"/>
  <c r="AJ90" i="25"/>
  <c r="AN90" i="25"/>
  <c r="AQ90" i="25"/>
  <c r="AR90" i="25"/>
  <c r="AV90" i="25"/>
  <c r="AY90" i="25"/>
  <c r="AZ90" i="25"/>
  <c r="BD90" i="25"/>
  <c r="BG90" i="25"/>
  <c r="BH90" i="25"/>
  <c r="E90" i="25"/>
  <c r="F90" i="25"/>
  <c r="G90" i="25"/>
  <c r="M90" i="25"/>
  <c r="N90" i="25"/>
  <c r="O90" i="25"/>
  <c r="U90" i="25"/>
  <c r="V90" i="25"/>
  <c r="Y90" i="25"/>
  <c r="AC90" i="25"/>
  <c r="AD90" i="25"/>
  <c r="AE90" i="25"/>
  <c r="AK90" i="25"/>
  <c r="AL90" i="25"/>
  <c r="AS90" i="25"/>
  <c r="AT90" i="25"/>
  <c r="BA90" i="25"/>
  <c r="BB90" i="25"/>
  <c r="BI90" i="25"/>
  <c r="BJ90" i="25"/>
  <c r="AQ119" i="25" l="1"/>
  <c r="AQ112" i="25"/>
  <c r="AQ118" i="25"/>
  <c r="AQ117" i="25"/>
  <c r="AQ111" i="25"/>
  <c r="AQ116" i="25"/>
  <c r="AQ110" i="25"/>
  <c r="C2" i="25"/>
  <c r="C73" i="25" s="1"/>
  <c r="C108" i="25" s="1"/>
  <c r="C2" i="18"/>
  <c r="D2" i="25"/>
  <c r="D73" i="25" s="1"/>
  <c r="D108" i="25" s="1"/>
  <c r="A11" i="18"/>
  <c r="A6" i="18"/>
  <c r="A13" i="18"/>
  <c r="A12" i="18"/>
  <c r="A10" i="18"/>
  <c r="A7" i="18"/>
  <c r="A5" i="18"/>
  <c r="BF90" i="25"/>
  <c r="R90" i="25"/>
  <c r="BE90" i="25"/>
  <c r="AO90" i="25"/>
  <c r="AG90" i="25"/>
  <c r="I90" i="25"/>
  <c r="AH90" i="25"/>
  <c r="AP90" i="25"/>
  <c r="Z90" i="25"/>
  <c r="AW90" i="25"/>
  <c r="AX90" i="25"/>
  <c r="J90" i="25"/>
  <c r="AR118" i="25" l="1"/>
  <c r="AR112" i="25"/>
  <c r="AR117" i="25"/>
  <c r="AR111" i="25"/>
  <c r="AR116" i="25"/>
  <c r="AR110" i="25"/>
  <c r="AR119" i="25"/>
  <c r="E2" i="25"/>
  <c r="E73" i="25" s="1"/>
  <c r="E108" i="25" s="1"/>
  <c r="D2" i="18"/>
  <c r="AS119" i="25" l="1"/>
  <c r="AS118" i="25"/>
  <c r="AS112" i="25"/>
  <c r="AS117" i="25"/>
  <c r="AS111" i="25"/>
  <c r="AS116" i="25"/>
  <c r="AS110" i="25"/>
  <c r="F2" i="25"/>
  <c r="F73" i="25" s="1"/>
  <c r="F108" i="25" s="1"/>
  <c r="E2" i="18"/>
  <c r="AT117" i="25" l="1"/>
  <c r="AT111" i="25"/>
  <c r="AT119" i="25"/>
  <c r="AT116" i="25"/>
  <c r="AT110" i="25"/>
  <c r="AT118" i="25"/>
  <c r="AT112" i="25"/>
  <c r="G2" i="25"/>
  <c r="G73" i="25" s="1"/>
  <c r="G108" i="25" s="1"/>
  <c r="F2" i="18"/>
  <c r="AU116" i="25" l="1"/>
  <c r="AU110" i="25"/>
  <c r="AU112" i="25"/>
  <c r="AU118" i="25"/>
  <c r="AU117" i="25"/>
  <c r="AU111" i="25"/>
  <c r="AU119" i="25"/>
  <c r="H2" i="25"/>
  <c r="H73" i="25" s="1"/>
  <c r="H108" i="25" s="1"/>
  <c r="G2" i="18"/>
  <c r="AV119" i="25" l="1"/>
  <c r="AV116" i="25"/>
  <c r="AV110" i="25"/>
  <c r="AV118" i="25"/>
  <c r="AV112" i="25"/>
  <c r="AV111" i="25"/>
  <c r="AV117" i="25"/>
  <c r="I2" i="25"/>
  <c r="I73" i="25" s="1"/>
  <c r="I108" i="25" s="1"/>
  <c r="H2" i="18"/>
  <c r="AW117" i="25" l="1"/>
  <c r="AW111" i="25"/>
  <c r="AW116" i="25"/>
  <c r="AW110" i="25"/>
  <c r="AW112" i="25"/>
  <c r="AW118" i="25"/>
  <c r="AW119" i="25"/>
  <c r="J2" i="25"/>
  <c r="J73" i="25" s="1"/>
  <c r="J108" i="25" s="1"/>
  <c r="I2" i="18"/>
  <c r="AX119" i="25" l="1"/>
  <c r="AX116" i="25"/>
  <c r="AX110" i="25"/>
  <c r="AX118" i="25"/>
  <c r="AX112" i="25"/>
  <c r="AX117" i="25"/>
  <c r="AX111" i="25"/>
  <c r="K2" i="25"/>
  <c r="K73" i="25" s="1"/>
  <c r="K108" i="25" s="1"/>
  <c r="J2" i="18"/>
  <c r="AY110" i="25" l="1"/>
  <c r="AY116" i="25"/>
  <c r="AY118" i="25"/>
  <c r="AY112" i="25"/>
  <c r="AY117" i="25"/>
  <c r="AY111" i="25"/>
  <c r="AY119" i="25"/>
  <c r="L2" i="25"/>
  <c r="L73" i="25" s="1"/>
  <c r="L108" i="25" s="1"/>
  <c r="K2" i="18"/>
  <c r="AZ116" i="25" l="1"/>
  <c r="AZ110" i="25"/>
  <c r="AZ118" i="25"/>
  <c r="AZ112" i="25"/>
  <c r="AZ119" i="25"/>
  <c r="AZ117" i="25"/>
  <c r="AZ111" i="25"/>
  <c r="M2" i="25"/>
  <c r="M73" i="25" s="1"/>
  <c r="M108" i="25" s="1"/>
  <c r="L2" i="18"/>
  <c r="BA116" i="25" l="1"/>
  <c r="BA110" i="25"/>
  <c r="BA118" i="25"/>
  <c r="BA112" i="25"/>
  <c r="BA117" i="25"/>
  <c r="BA111" i="25"/>
  <c r="BA119" i="25"/>
  <c r="N2" i="25"/>
  <c r="N73" i="25" s="1"/>
  <c r="N108" i="25" s="1"/>
  <c r="M2" i="18"/>
  <c r="BB110" i="25" l="1"/>
  <c r="BB116" i="25"/>
  <c r="BB118" i="25"/>
  <c r="BB112" i="25"/>
  <c r="BB119" i="25"/>
  <c r="BB111" i="25"/>
  <c r="BB117" i="25"/>
  <c r="O2" i="25"/>
  <c r="O73" i="25" s="1"/>
  <c r="O108" i="25" s="1"/>
  <c r="N2" i="18"/>
  <c r="BC112" i="25" l="1"/>
  <c r="BC118" i="25"/>
  <c r="BC119" i="25"/>
  <c r="BC117" i="25"/>
  <c r="BC111" i="25"/>
  <c r="BC116" i="25"/>
  <c r="BC110" i="25"/>
  <c r="P2" i="25"/>
  <c r="P73" i="25" s="1"/>
  <c r="P108" i="25" s="1"/>
  <c r="O2" i="18"/>
  <c r="BD119" i="25" l="1"/>
  <c r="BD117" i="25"/>
  <c r="BD111" i="25"/>
  <c r="BD116" i="25"/>
  <c r="BD110" i="25"/>
  <c r="BD118" i="25"/>
  <c r="BD112" i="25"/>
  <c r="Q2" i="25"/>
  <c r="Q73" i="25" s="1"/>
  <c r="Q108" i="25" s="1"/>
  <c r="P2" i="18"/>
  <c r="BE118" i="25" l="1"/>
  <c r="BE112" i="25"/>
  <c r="BE117" i="25"/>
  <c r="BE111" i="25"/>
  <c r="BE116" i="25"/>
  <c r="BE110" i="25"/>
  <c r="BE119" i="25"/>
  <c r="R2" i="25"/>
  <c r="R73" i="25" s="1"/>
  <c r="R108" i="25" s="1"/>
  <c r="Q2" i="18"/>
  <c r="BF116" i="25" l="1"/>
  <c r="BF110" i="25"/>
  <c r="BF117" i="25"/>
  <c r="BF111" i="25"/>
  <c r="BF119" i="25"/>
  <c r="BF118" i="25"/>
  <c r="BF112" i="25"/>
  <c r="S2" i="25"/>
  <c r="S73" i="25" s="1"/>
  <c r="S108" i="25" s="1"/>
  <c r="R2" i="18"/>
  <c r="BG112" i="25" l="1"/>
  <c r="BG118" i="25"/>
  <c r="BG116" i="25"/>
  <c r="BG110" i="25"/>
  <c r="BG117" i="25"/>
  <c r="BG111" i="25"/>
  <c r="BG119" i="25"/>
  <c r="T2" i="25"/>
  <c r="T73" i="25" s="1"/>
  <c r="T108" i="25" s="1"/>
  <c r="S2" i="18"/>
  <c r="BH117" i="25" l="1"/>
  <c r="BH111" i="25"/>
  <c r="BH119" i="25"/>
  <c r="BH116" i="25"/>
  <c r="BH110" i="25"/>
  <c r="BH112" i="25"/>
  <c r="BH118" i="25"/>
  <c r="U2" i="25"/>
  <c r="U73" i="25" s="1"/>
  <c r="U108" i="25" s="1"/>
  <c r="T2" i="18"/>
  <c r="BI119" i="25" l="1"/>
  <c r="BI110" i="25"/>
  <c r="BI116" i="25"/>
  <c r="BI118" i="25"/>
  <c r="BI112" i="25"/>
  <c r="BI117" i="25"/>
  <c r="BI111" i="25"/>
  <c r="V2" i="25"/>
  <c r="V73" i="25" s="1"/>
  <c r="V108" i="25" s="1"/>
  <c r="U2" i="18"/>
  <c r="BJ116" i="25" l="1"/>
  <c r="BJ110" i="25"/>
  <c r="BJ118" i="25"/>
  <c r="BJ112" i="25"/>
  <c r="BJ117" i="25"/>
  <c r="BJ111" i="25"/>
  <c r="BJ119" i="25"/>
  <c r="W2" i="25"/>
  <c r="W73" i="25" s="1"/>
  <c r="W108" i="25" s="1"/>
  <c r="V2" i="18"/>
  <c r="BK112" i="25" l="1"/>
  <c r="BK118" i="25"/>
  <c r="BK117" i="25"/>
  <c r="BK111" i="25"/>
  <c r="BK119" i="25"/>
  <c r="BK116" i="25"/>
  <c r="BK110" i="25"/>
  <c r="X2" i="25"/>
  <c r="X73" i="25" s="1"/>
  <c r="X108" i="25" s="1"/>
  <c r="W2" i="18"/>
  <c r="BL117" i="25" l="1"/>
  <c r="BL111" i="25"/>
  <c r="BL119" i="25"/>
  <c r="BL116" i="25"/>
  <c r="BL110" i="25"/>
  <c r="BL118" i="25"/>
  <c r="BL112" i="25"/>
  <c r="Y2" i="25"/>
  <c r="Y73" i="25" s="1"/>
  <c r="Y108" i="25" s="1"/>
  <c r="X2" i="18"/>
  <c r="BM116" i="25" l="1"/>
  <c r="BM110" i="25"/>
  <c r="BM119" i="25"/>
  <c r="BM118" i="25"/>
  <c r="BM112" i="25"/>
  <c r="BM117" i="25"/>
  <c r="BM111" i="25"/>
  <c r="Z2" i="25"/>
  <c r="Z73" i="25" s="1"/>
  <c r="Z108" i="25" s="1"/>
  <c r="Y2" i="18"/>
  <c r="BN119" i="25" l="1"/>
  <c r="BN118" i="25"/>
  <c r="BN112" i="25"/>
  <c r="BN111" i="25"/>
  <c r="BN117" i="25"/>
  <c r="BN116" i="25"/>
  <c r="BN110" i="25"/>
  <c r="AA2" i="25"/>
  <c r="AA73" i="25" s="1"/>
  <c r="AA108" i="25" s="1"/>
  <c r="Z2" i="18"/>
  <c r="BO118" i="25" l="1"/>
  <c r="BO112" i="25"/>
  <c r="BO117" i="25"/>
  <c r="BO111" i="25"/>
  <c r="BO110" i="25"/>
  <c r="BO116" i="25"/>
  <c r="BO119" i="25"/>
  <c r="AA2" i="18"/>
  <c r="AB2" i="25"/>
  <c r="AB73" i="25" s="1"/>
  <c r="AB108" i="25" s="1"/>
  <c r="BP116" i="25" l="1"/>
  <c r="BP110" i="25"/>
  <c r="BP117" i="25"/>
  <c r="BP111" i="25"/>
  <c r="BP119" i="25"/>
  <c r="BP118" i="25"/>
  <c r="BP112" i="25"/>
  <c r="AC2" i="25"/>
  <c r="AC73" i="25" s="1"/>
  <c r="AC108" i="25" s="1"/>
  <c r="AB2" i="18"/>
  <c r="BQ119" i="25" l="1"/>
  <c r="BQ117" i="25"/>
  <c r="BQ111" i="25"/>
  <c r="BQ112" i="25"/>
  <c r="BQ118" i="25"/>
  <c r="BQ116" i="25"/>
  <c r="BQ110" i="25"/>
  <c r="AD2" i="25"/>
  <c r="AD73" i="25" s="1"/>
  <c r="AD108" i="25" s="1"/>
  <c r="AC2" i="18"/>
  <c r="BR116" i="25" l="1"/>
  <c r="BR110" i="25"/>
  <c r="BR111" i="25"/>
  <c r="BR117" i="25"/>
  <c r="BR118" i="25"/>
  <c r="BR112" i="25"/>
  <c r="BR119" i="25"/>
  <c r="AE2" i="25"/>
  <c r="AE73" i="25" s="1"/>
  <c r="AE108" i="25" s="1"/>
  <c r="AD2" i="18"/>
  <c r="BS112" i="25" l="1"/>
  <c r="BS118" i="25"/>
  <c r="BS117" i="25"/>
  <c r="BS111" i="25"/>
  <c r="BS119" i="25"/>
  <c r="BS116" i="25"/>
  <c r="BS110" i="25"/>
  <c r="AF2" i="25"/>
  <c r="AF73" i="25" s="1"/>
  <c r="AF108" i="25" s="1"/>
  <c r="AE2" i="18"/>
  <c r="BT119" i="25" l="1"/>
  <c r="BT117" i="25"/>
  <c r="BT111" i="25"/>
  <c r="BT116" i="25"/>
  <c r="BT110" i="25"/>
  <c r="BT118" i="25"/>
  <c r="BT112" i="25"/>
  <c r="AG2" i="25"/>
  <c r="AG73" i="25" s="1"/>
  <c r="AG108" i="25" s="1"/>
  <c r="AF2" i="18"/>
  <c r="BU117" i="25" l="1"/>
  <c r="BU111" i="25"/>
  <c r="BU116" i="25"/>
  <c r="BU110" i="25"/>
  <c r="BU118" i="25"/>
  <c r="BU112" i="25"/>
  <c r="BU119" i="25"/>
  <c r="AH2" i="25"/>
  <c r="AH73" i="25" s="1"/>
  <c r="AH108" i="25" s="1"/>
  <c r="AG2" i="18"/>
  <c r="BV119" i="25" l="1"/>
  <c r="BV116" i="25"/>
  <c r="BV110" i="25"/>
  <c r="BV118" i="25"/>
  <c r="BV112" i="25"/>
  <c r="BV111" i="25"/>
  <c r="BV117" i="25"/>
  <c r="AH2" i="18"/>
  <c r="AI2" i="25"/>
  <c r="AI73" i="25" s="1"/>
  <c r="AI108" i="25" s="1"/>
  <c r="BW117" i="25" l="1"/>
  <c r="BW111" i="25"/>
  <c r="BW119" i="25"/>
  <c r="BW112" i="25"/>
  <c r="BW118" i="25"/>
  <c r="BW116" i="25"/>
  <c r="BW110" i="25"/>
  <c r="AJ2" i="25"/>
  <c r="AJ73" i="25" s="1"/>
  <c r="AJ108" i="25" s="1"/>
  <c r="AI2" i="18"/>
  <c r="BX111" i="25" l="1"/>
  <c r="BX117" i="25"/>
  <c r="BX119" i="25"/>
  <c r="BX116" i="25"/>
  <c r="BX110" i="25"/>
  <c r="BX112" i="25"/>
  <c r="BX118" i="25"/>
  <c r="AK2" i="25"/>
  <c r="AK73" i="25" s="1"/>
  <c r="AK108" i="25" s="1"/>
  <c r="AJ2" i="18"/>
  <c r="BY118" i="25" l="1"/>
  <c r="BY112" i="25"/>
  <c r="BY119" i="25"/>
  <c r="BY117" i="25"/>
  <c r="BY111" i="25"/>
  <c r="BY110" i="25"/>
  <c r="BY116" i="25"/>
  <c r="AK2" i="18"/>
  <c r="AL2" i="25"/>
  <c r="AL73" i="25" s="1"/>
  <c r="AL108" i="25" s="1"/>
  <c r="BZ117" i="25" l="1"/>
  <c r="BZ111" i="25"/>
  <c r="BZ118" i="25"/>
  <c r="BZ112" i="25"/>
  <c r="BZ119" i="25"/>
  <c r="BZ116" i="25"/>
  <c r="BZ110" i="25"/>
  <c r="AM2" i="25"/>
  <c r="AM73" i="25" s="1"/>
  <c r="AM108" i="25" s="1"/>
  <c r="AL2" i="18"/>
  <c r="CA112" i="25" l="1"/>
  <c r="CA118" i="25"/>
  <c r="CA116" i="25"/>
  <c r="CA110" i="25"/>
  <c r="CA119" i="25"/>
  <c r="CA117" i="25"/>
  <c r="CA111" i="25"/>
  <c r="AN2" i="25"/>
  <c r="AN73" i="25" s="1"/>
  <c r="AN108" i="25" s="1"/>
  <c r="AM2" i="18"/>
  <c r="CB116" i="25" l="1"/>
  <c r="CB110" i="25"/>
  <c r="CB117" i="25"/>
  <c r="CB111" i="25"/>
  <c r="CB119" i="25"/>
  <c r="CB118" i="25"/>
  <c r="CB112" i="25"/>
  <c r="AN2" i="18"/>
  <c r="AO2" i="25"/>
  <c r="AO73" i="25" s="1"/>
  <c r="AO108" i="25" s="1"/>
  <c r="CC117" i="25" l="1"/>
  <c r="CC111" i="25"/>
  <c r="CC112" i="25"/>
  <c r="CC118" i="25"/>
  <c r="CD119" i="25"/>
  <c r="CC119" i="25"/>
  <c r="CC116" i="25"/>
  <c r="CC110" i="25"/>
  <c r="AP2" i="25"/>
  <c r="AP73" i="25" s="1"/>
  <c r="AP108" i="25" s="1"/>
  <c r="AO2" i="18"/>
  <c r="CD111" i="25" l="1"/>
  <c r="CD117" i="25"/>
  <c r="CD118" i="25"/>
  <c r="CD112" i="25"/>
  <c r="CD110" i="25"/>
  <c r="CD116" i="25"/>
  <c r="AQ2" i="25"/>
  <c r="AQ73" i="25" s="1"/>
  <c r="AQ108" i="25" s="1"/>
  <c r="AP2" i="18"/>
  <c r="AQ2" i="18" l="1"/>
  <c r="AR2" i="25"/>
  <c r="AR73" i="25" s="1"/>
  <c r="AR108" i="25" s="1"/>
  <c r="AS2" i="25" l="1"/>
  <c r="AS73" i="25" s="1"/>
  <c r="AS108" i="25" s="1"/>
  <c r="AR2" i="18"/>
  <c r="AT2" i="25" l="1"/>
  <c r="AT73" i="25" s="1"/>
  <c r="AT108" i="25" s="1"/>
  <c r="AS2" i="18"/>
  <c r="AU2" i="25" l="1"/>
  <c r="AU73" i="25" s="1"/>
  <c r="AU108" i="25" s="1"/>
  <c r="AT2" i="18"/>
  <c r="AV2" i="25" l="1"/>
  <c r="AV73" i="25" s="1"/>
  <c r="AV108" i="25" s="1"/>
  <c r="AU2" i="18"/>
  <c r="AW2" i="25" l="1"/>
  <c r="AW73" i="25" s="1"/>
  <c r="AW108" i="25" s="1"/>
  <c r="AV2" i="18"/>
  <c r="AX2" i="25" l="1"/>
  <c r="AX73" i="25" s="1"/>
  <c r="AX108" i="25" s="1"/>
  <c r="AW2" i="18"/>
  <c r="AY2" i="25" l="1"/>
  <c r="AY73" i="25" s="1"/>
  <c r="AY108" i="25" s="1"/>
  <c r="AX2" i="18"/>
  <c r="AZ2" i="25" l="1"/>
  <c r="AZ73" i="25" s="1"/>
  <c r="AZ108" i="25" s="1"/>
  <c r="AY2" i="18"/>
  <c r="BA2" i="25" l="1"/>
  <c r="BA73" i="25" s="1"/>
  <c r="BA108" i="25" s="1"/>
  <c r="AZ2" i="18"/>
  <c r="BB2" i="25" l="1"/>
  <c r="BB73" i="25" s="1"/>
  <c r="BB108" i="25" s="1"/>
  <c r="BA2" i="18"/>
  <c r="BC2" i="25" l="1"/>
  <c r="BC73" i="25" s="1"/>
  <c r="BC108" i="25" s="1"/>
  <c r="BB2" i="18"/>
  <c r="BD2" i="25" l="1"/>
  <c r="BD73" i="25" s="1"/>
  <c r="BD108" i="25" s="1"/>
  <c r="BC2" i="18"/>
  <c r="BE2" i="25" l="1"/>
  <c r="BE73" i="25" s="1"/>
  <c r="BE108" i="25" s="1"/>
  <c r="BD2" i="18"/>
  <c r="BF2" i="25" l="1"/>
  <c r="BF73" i="25" s="1"/>
  <c r="BF108" i="25" s="1"/>
  <c r="BE2" i="18"/>
  <c r="BF2" i="18" l="1"/>
  <c r="BG2" i="25"/>
  <c r="BG73" i="25" s="1"/>
  <c r="BG108" i="25" s="1"/>
  <c r="BG2" i="18" l="1"/>
  <c r="BH2" i="25"/>
  <c r="BH73" i="25" s="1"/>
  <c r="BH108" i="25" s="1"/>
  <c r="BH2" i="18" l="1"/>
  <c r="BI2" i="25"/>
  <c r="BI73" i="25" s="1"/>
  <c r="BI108" i="25" s="1"/>
  <c r="BJ2" i="25" l="1"/>
  <c r="BJ73" i="25" s="1"/>
  <c r="BJ108" i="25" s="1"/>
  <c r="BI2" i="18"/>
  <c r="BK2" i="25" l="1"/>
  <c r="BK73" i="25" s="1"/>
  <c r="BK108" i="25" s="1"/>
  <c r="BJ2" i="18"/>
  <c r="BL2" i="25" l="1"/>
  <c r="BL73" i="25" s="1"/>
  <c r="BL108" i="25" s="1"/>
  <c r="BK2" i="18"/>
  <c r="BM2" i="25" l="1"/>
  <c r="BM73" i="25" s="1"/>
  <c r="BM108" i="25" s="1"/>
  <c r="BL2" i="18"/>
  <c r="BN2" i="25" l="1"/>
  <c r="BN73" i="25" s="1"/>
  <c r="BN108" i="25" s="1"/>
  <c r="BM2" i="18"/>
  <c r="BO2" i="25" l="1"/>
  <c r="BO73" i="25" s="1"/>
  <c r="BO108" i="25" s="1"/>
  <c r="BN2" i="18"/>
  <c r="BP2" i="25" l="1"/>
  <c r="BP73" i="25" s="1"/>
  <c r="BP108" i="25" s="1"/>
  <c r="BO2" i="18"/>
  <c r="BQ2" i="25" l="1"/>
  <c r="BQ73" i="25" s="1"/>
  <c r="BQ108" i="25" s="1"/>
  <c r="BP2" i="18"/>
  <c r="BR2" i="25" l="1"/>
  <c r="BR73" i="25" s="1"/>
  <c r="BR108" i="25" s="1"/>
  <c r="BQ2" i="18"/>
  <c r="BS2" i="25" l="1"/>
  <c r="BS73" i="25" s="1"/>
  <c r="BS108" i="25" s="1"/>
  <c r="BR2" i="18"/>
  <c r="BT2" i="25" l="1"/>
  <c r="BT73" i="25" s="1"/>
  <c r="BT108" i="25" s="1"/>
  <c r="BS2" i="18"/>
  <c r="BU2" i="25" l="1"/>
  <c r="BU73" i="25" s="1"/>
  <c r="BU108" i="25" s="1"/>
  <c r="BT2" i="18"/>
  <c r="BV2" i="25" l="1"/>
  <c r="BV73" i="25" s="1"/>
  <c r="BV108" i="25" s="1"/>
  <c r="BU2" i="18"/>
  <c r="BW2" i="25" l="1"/>
  <c r="BW73" i="25" s="1"/>
  <c r="BW108" i="25" s="1"/>
  <c r="BV2" i="18"/>
  <c r="BX2" i="25" l="1"/>
  <c r="BX73" i="25" s="1"/>
  <c r="BX108" i="25" s="1"/>
  <c r="BW2" i="18"/>
  <c r="BY2" i="25" l="1"/>
  <c r="BY73" i="25" s="1"/>
  <c r="BY108" i="25" s="1"/>
  <c r="BX2" i="18"/>
  <c r="BZ2" i="25" l="1"/>
  <c r="BZ73" i="25" s="1"/>
  <c r="BZ108" i="25" s="1"/>
  <c r="BY2" i="18"/>
  <c r="CA2" i="25" l="1"/>
  <c r="CA73" i="25" s="1"/>
  <c r="CA108" i="25" s="1"/>
  <c r="BZ2" i="18"/>
  <c r="CB2" i="25" l="1"/>
  <c r="CB73" i="25" s="1"/>
  <c r="CB108" i="25" s="1"/>
  <c r="CA2" i="18"/>
  <c r="CC2" i="25" l="1"/>
  <c r="CC73" i="25" s="1"/>
  <c r="CC108" i="25" s="1"/>
  <c r="CB2" i="18"/>
  <c r="CD2" i="25" l="1"/>
  <c r="CD73" i="25" s="1"/>
  <c r="CD108" i="25" s="1"/>
  <c r="CC2" i="18"/>
  <c r="CD2" i="18" l="1"/>
  <c r="AY85" i="25" l="1"/>
  <c r="AY72" i="18"/>
  <c r="AY84" i="25"/>
  <c r="AY78" i="25"/>
  <c r="AY71" i="18"/>
  <c r="AY67" i="18"/>
  <c r="AY83" i="25"/>
  <c r="AY77" i="25"/>
  <c r="AY70" i="18"/>
  <c r="AY66" i="18"/>
  <c r="AY82" i="25"/>
  <c r="AY76" i="25"/>
  <c r="AY65" i="18"/>
  <c r="AY69" i="18"/>
  <c r="BZ84" i="25"/>
  <c r="BZ78" i="25"/>
  <c r="BZ71" i="18"/>
  <c r="BZ67" i="18"/>
  <c r="BV67" i="18"/>
  <c r="BV84" i="25"/>
  <c r="BV71" i="18"/>
  <c r="BV78" i="25"/>
  <c r="BR71" i="18"/>
  <c r="BR78" i="25"/>
  <c r="BR67" i="18"/>
  <c r="BR84" i="25"/>
  <c r="BJ84" i="25"/>
  <c r="BJ71" i="18"/>
  <c r="BJ67" i="18"/>
  <c r="BJ78" i="25"/>
  <c r="BF67" i="18"/>
  <c r="BF84" i="25"/>
  <c r="BF78" i="25"/>
  <c r="BF71" i="18"/>
  <c r="BB71" i="18"/>
  <c r="BB78" i="25"/>
  <c r="BB67" i="18"/>
  <c r="BB84" i="25"/>
  <c r="BZ83" i="25"/>
  <c r="BZ77" i="25"/>
  <c r="BZ70" i="18"/>
  <c r="BZ66" i="18"/>
  <c r="BV66" i="18"/>
  <c r="BV83" i="25"/>
  <c r="BV70" i="18"/>
  <c r="BV77" i="25"/>
  <c r="BR70" i="18"/>
  <c r="BR77" i="25"/>
  <c r="BR66" i="18"/>
  <c r="BR83" i="25"/>
  <c r="BJ83" i="25"/>
  <c r="BJ70" i="18"/>
  <c r="BJ66" i="18"/>
  <c r="BJ77" i="25"/>
  <c r="BF66" i="18"/>
  <c r="BF83" i="25"/>
  <c r="BF77" i="25"/>
  <c r="BF70" i="18"/>
  <c r="BB70" i="18"/>
  <c r="BB77" i="25"/>
  <c r="BB66" i="18"/>
  <c r="BB83" i="25"/>
  <c r="BZ76" i="25"/>
  <c r="BZ82" i="25"/>
  <c r="BZ69" i="18"/>
  <c r="BZ65" i="18"/>
  <c r="BV65" i="18"/>
  <c r="BV76" i="25"/>
  <c r="BV69" i="18"/>
  <c r="BV82" i="25"/>
  <c r="BR69" i="18"/>
  <c r="BR82" i="25"/>
  <c r="BR65" i="18"/>
  <c r="BR76" i="25"/>
  <c r="BJ76" i="25"/>
  <c r="BJ69" i="18"/>
  <c r="BJ65" i="18"/>
  <c r="BJ82" i="25"/>
  <c r="BF65" i="18"/>
  <c r="BF76" i="25"/>
  <c r="BF82" i="25"/>
  <c r="BF69" i="18"/>
  <c r="BB69" i="18"/>
  <c r="BB82" i="25"/>
  <c r="BB65" i="18"/>
  <c r="BB76" i="25"/>
  <c r="BY84" i="25"/>
  <c r="BY78" i="25"/>
  <c r="BY71" i="18"/>
  <c r="BY67" i="18"/>
  <c r="BU67" i="18"/>
  <c r="BU84" i="25"/>
  <c r="BU71" i="18"/>
  <c r="BU78" i="25"/>
  <c r="BQ71" i="18"/>
  <c r="BQ78" i="25"/>
  <c r="BQ67" i="18"/>
  <c r="BQ84" i="25"/>
  <c r="BI84" i="25"/>
  <c r="BI71" i="18"/>
  <c r="BI67" i="18"/>
  <c r="BI78" i="25"/>
  <c r="BE67" i="18"/>
  <c r="BE84" i="25"/>
  <c r="BE78" i="25"/>
  <c r="BE71" i="18"/>
  <c r="BA71" i="18"/>
  <c r="BA78" i="25"/>
  <c r="BA67" i="18"/>
  <c r="BA84" i="25"/>
  <c r="BY77" i="25"/>
  <c r="BY83" i="25"/>
  <c r="BY70" i="18"/>
  <c r="BY66" i="18"/>
  <c r="BN71" i="18"/>
  <c r="BN78" i="25"/>
  <c r="BN67" i="18"/>
  <c r="BN84" i="25"/>
  <c r="CD70" i="18"/>
  <c r="CD66" i="18"/>
  <c r="CD77" i="25"/>
  <c r="CD83" i="25"/>
  <c r="BN70" i="18"/>
  <c r="BN77" i="25"/>
  <c r="BN66" i="18"/>
  <c r="BN83" i="25"/>
  <c r="CD82" i="25"/>
  <c r="CD69" i="18"/>
  <c r="BN69" i="18"/>
  <c r="BN82" i="25"/>
  <c r="BN65" i="18"/>
  <c r="BN76" i="25"/>
  <c r="CC71" i="18"/>
  <c r="CC78" i="25"/>
  <c r="CC67" i="18"/>
  <c r="CC84" i="25"/>
  <c r="BM71" i="18"/>
  <c r="BM78" i="25"/>
  <c r="BM67" i="18"/>
  <c r="BM84" i="25"/>
  <c r="CC70" i="18"/>
  <c r="CC83" i="25"/>
  <c r="CC66" i="18"/>
  <c r="CC77" i="25"/>
  <c r="BU77" i="25"/>
  <c r="BU83" i="25"/>
  <c r="BU70" i="18"/>
  <c r="BU66" i="18"/>
  <c r="BQ66" i="18"/>
  <c r="BQ83" i="25"/>
  <c r="BQ70" i="18"/>
  <c r="BQ77" i="25"/>
  <c r="BM70" i="18"/>
  <c r="BM83" i="25"/>
  <c r="BM66" i="18"/>
  <c r="BM77" i="25"/>
  <c r="BE77" i="25"/>
  <c r="BE70" i="18"/>
  <c r="BE66" i="18"/>
  <c r="BE83" i="25"/>
  <c r="BA66" i="18"/>
  <c r="BA70" i="18"/>
  <c r="BA77" i="25"/>
  <c r="BA83" i="25"/>
  <c r="CC69" i="18"/>
  <c r="CC76" i="25"/>
  <c r="CC65" i="18"/>
  <c r="CC82" i="25"/>
  <c r="BU82" i="25"/>
  <c r="BU65" i="18"/>
  <c r="BU76" i="25"/>
  <c r="BU69" i="18"/>
  <c r="BQ65" i="18"/>
  <c r="BQ82" i="25"/>
  <c r="BQ76" i="25"/>
  <c r="BQ69" i="18"/>
  <c r="BM69" i="18"/>
  <c r="BM76" i="25"/>
  <c r="BM82" i="25"/>
  <c r="BM65" i="18"/>
  <c r="BE82" i="25"/>
  <c r="BE76" i="25"/>
  <c r="BE69" i="18"/>
  <c r="BE65" i="18"/>
  <c r="BA65" i="18"/>
  <c r="BA82" i="25"/>
  <c r="BA69" i="18"/>
  <c r="BA76" i="25"/>
  <c r="CB71" i="18"/>
  <c r="CB84" i="25"/>
  <c r="CB67" i="18"/>
  <c r="CB78" i="25"/>
  <c r="BT78" i="25"/>
  <c r="BT84" i="25"/>
  <c r="BT67" i="18"/>
  <c r="BT71" i="18"/>
  <c r="BP67" i="18"/>
  <c r="BP84" i="25"/>
  <c r="BP71" i="18"/>
  <c r="BP78" i="25"/>
  <c r="BL71" i="18"/>
  <c r="BL84" i="25"/>
  <c r="BL78" i="25"/>
  <c r="BL67" i="18"/>
  <c r="BD78" i="25"/>
  <c r="BD71" i="18"/>
  <c r="BD67" i="18"/>
  <c r="BD84" i="25"/>
  <c r="AZ67" i="18"/>
  <c r="AZ71" i="18"/>
  <c r="AZ78" i="25"/>
  <c r="AZ84" i="25"/>
  <c r="CB70" i="18"/>
  <c r="CB77" i="25"/>
  <c r="CB66" i="18"/>
  <c r="CB83" i="25"/>
  <c r="BT83" i="25"/>
  <c r="BT66" i="18"/>
  <c r="BT70" i="18"/>
  <c r="BT77" i="25"/>
  <c r="BP66" i="18"/>
  <c r="BP83" i="25"/>
  <c r="BP77" i="25"/>
  <c r="BP70" i="18"/>
  <c r="BL70" i="18"/>
  <c r="BL77" i="25"/>
  <c r="BL83" i="25"/>
  <c r="BL66" i="18"/>
  <c r="BD83" i="25"/>
  <c r="BD66" i="18"/>
  <c r="BD77" i="25"/>
  <c r="BD70" i="18"/>
  <c r="AZ66" i="18"/>
  <c r="AZ77" i="25"/>
  <c r="AZ70" i="18"/>
  <c r="AZ83" i="25"/>
  <c r="CB69" i="18"/>
  <c r="CB76" i="25"/>
  <c r="CB82" i="25"/>
  <c r="CB65" i="18"/>
  <c r="BI70" i="18"/>
  <c r="BI66" i="18"/>
  <c r="BI77" i="25"/>
  <c r="BI83" i="25"/>
  <c r="BY65" i="18"/>
  <c r="BY82" i="25"/>
  <c r="BY69" i="18"/>
  <c r="BY76" i="25"/>
  <c r="BI82" i="25"/>
  <c r="BI65" i="18"/>
  <c r="BI76" i="25"/>
  <c r="BI69" i="18"/>
  <c r="BX84" i="25"/>
  <c r="BX78" i="25"/>
  <c r="BX71" i="18"/>
  <c r="BX67" i="18"/>
  <c r="BH71" i="18"/>
  <c r="BH84" i="25"/>
  <c r="BH67" i="18"/>
  <c r="BH78" i="25"/>
  <c r="BX66" i="18"/>
  <c r="BX83" i="25"/>
  <c r="BX70" i="18"/>
  <c r="BX77" i="25"/>
  <c r="BH83" i="25"/>
  <c r="BH70" i="18"/>
  <c r="BH66" i="18"/>
  <c r="BH77" i="25"/>
  <c r="BX76" i="25"/>
  <c r="BX65" i="18"/>
  <c r="BX82" i="25"/>
  <c r="BX69" i="18"/>
  <c r="BP82" i="25"/>
  <c r="BP76" i="25"/>
  <c r="BP69" i="18"/>
  <c r="BP65" i="18"/>
  <c r="BL65" i="18"/>
  <c r="BL69" i="18"/>
  <c r="BL76" i="25"/>
  <c r="BL82" i="25"/>
  <c r="BH69" i="18"/>
  <c r="BH76" i="25"/>
  <c r="BH65" i="18"/>
  <c r="BH82" i="25"/>
  <c r="AZ82" i="25"/>
  <c r="AZ76" i="25"/>
  <c r="AZ69" i="18"/>
  <c r="AZ65" i="18"/>
  <c r="BO67" i="18"/>
  <c r="BO78" i="25"/>
  <c r="BO84" i="25"/>
  <c r="BO71" i="18"/>
  <c r="BO70" i="18"/>
  <c r="BO77" i="25"/>
  <c r="BO66" i="18"/>
  <c r="BO83" i="25"/>
  <c r="BS84" i="25"/>
  <c r="BS67" i="18"/>
  <c r="BS71" i="18"/>
  <c r="BS78" i="25"/>
  <c r="BC71" i="18"/>
  <c r="BC67" i="18"/>
  <c r="BC84" i="25"/>
  <c r="BC78" i="25"/>
  <c r="BS66" i="18"/>
  <c r="BS77" i="25"/>
  <c r="BS70" i="18"/>
  <c r="BS83" i="25"/>
  <c r="CA84" i="25"/>
  <c r="CA67" i="18"/>
  <c r="CA78" i="25"/>
  <c r="CA71" i="18"/>
  <c r="BK67" i="18"/>
  <c r="BK84" i="25"/>
  <c r="BK78" i="25"/>
  <c r="BK71" i="18"/>
  <c r="CA70" i="18"/>
  <c r="CA77" i="25"/>
  <c r="CA83" i="25"/>
  <c r="CA66" i="18"/>
  <c r="CA82" i="25"/>
  <c r="CA76" i="25"/>
  <c r="CA69" i="18"/>
  <c r="CA65" i="18"/>
  <c r="BS69" i="18"/>
  <c r="BS76" i="25"/>
  <c r="BS65" i="18"/>
  <c r="BS82" i="25"/>
  <c r="BC65" i="18"/>
  <c r="BC76" i="25"/>
  <c r="BC69" i="18"/>
  <c r="BC82" i="25"/>
  <c r="BW82" i="25"/>
  <c r="BW76" i="25"/>
  <c r="BW69" i="18"/>
  <c r="BW65" i="18"/>
  <c r="BC70" i="18"/>
  <c r="BC77" i="25"/>
  <c r="BC66" i="18"/>
  <c r="BC83" i="25"/>
  <c r="BW67" i="18"/>
  <c r="BW78" i="25"/>
  <c r="BW71" i="18"/>
  <c r="BW84" i="25"/>
  <c r="BW83" i="25"/>
  <c r="BW66" i="18"/>
  <c r="BW77" i="25"/>
  <c r="BW70" i="18"/>
  <c r="BK65" i="18"/>
  <c r="BK76" i="25"/>
  <c r="BK69" i="18"/>
  <c r="BK82" i="25"/>
  <c r="BT82" i="25"/>
  <c r="BT69" i="18"/>
  <c r="BT76" i="25"/>
  <c r="BT65" i="18"/>
  <c r="BD76" i="25"/>
  <c r="BD65" i="18"/>
  <c r="BD69" i="18"/>
  <c r="BD82" i="25"/>
  <c r="BO69" i="18"/>
  <c r="BO65" i="18"/>
  <c r="BO82" i="25"/>
  <c r="BO76" i="25"/>
  <c r="BG70" i="18"/>
  <c r="BG83" i="25"/>
  <c r="BG77" i="25"/>
  <c r="BG66" i="18"/>
  <c r="BK83" i="25"/>
  <c r="BK77" i="25"/>
  <c r="BK70" i="18"/>
  <c r="BK66" i="18"/>
  <c r="BG78" i="25"/>
  <c r="BG71" i="18"/>
  <c r="BG67" i="18"/>
  <c r="BG84" i="25"/>
  <c r="BG82" i="25"/>
  <c r="BG69" i="18"/>
  <c r="BG65" i="18"/>
  <c r="BG76" i="25"/>
  <c r="BA85" i="25"/>
  <c r="BA72" i="18"/>
  <c r="BB72" i="18"/>
  <c r="BB85" i="25"/>
  <c r="BG85" i="25"/>
  <c r="BG72" i="18"/>
  <c r="BH72" i="18"/>
  <c r="BH85" i="25"/>
  <c r="BC72" i="18"/>
  <c r="BC85" i="25"/>
  <c r="BM72" i="18"/>
  <c r="BM85" i="25"/>
  <c r="BN85" i="25"/>
  <c r="BN72" i="18"/>
  <c r="CA85" i="25"/>
  <c r="CA72" i="18"/>
  <c r="BY85" i="25"/>
  <c r="BY72" i="18"/>
  <c r="BZ72" i="18"/>
  <c r="BZ85" i="25"/>
  <c r="AZ85" i="25"/>
  <c r="AZ72" i="18"/>
  <c r="CB85" i="25"/>
  <c r="CB72" i="18"/>
  <c r="BE85" i="25"/>
  <c r="BE72" i="18"/>
  <c r="BF72" i="18"/>
  <c r="BF85" i="25"/>
  <c r="BS72" i="18"/>
  <c r="BS85" i="25"/>
  <c r="BQ72" i="18"/>
  <c r="BQ85" i="25"/>
  <c r="BR85" i="25"/>
  <c r="BR72" i="18"/>
  <c r="BW72" i="18"/>
  <c r="BW85" i="25"/>
  <c r="BX85" i="25"/>
  <c r="BX72" i="18"/>
  <c r="BT85" i="25"/>
  <c r="BT72" i="18"/>
  <c r="CC85" i="25"/>
  <c r="CC72" i="18"/>
  <c r="BK85" i="25"/>
  <c r="BK72" i="18"/>
  <c r="BI85" i="25"/>
  <c r="BI72" i="18"/>
  <c r="BJ72" i="18"/>
  <c r="BJ85" i="25"/>
  <c r="BO85" i="25"/>
  <c r="BO72" i="18"/>
  <c r="BP72" i="18"/>
  <c r="BP85" i="25"/>
  <c r="BD85" i="25"/>
  <c r="BD72" i="18"/>
  <c r="BU72" i="18"/>
  <c r="BU85" i="25"/>
  <c r="BV85" i="25"/>
  <c r="BV72" i="18"/>
  <c r="BL72" i="18"/>
  <c r="BL85" i="25"/>
  <c r="CD65" i="18" l="1"/>
  <c r="CD76" i="2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tc={F9ED8E9F-E08D-4EA1-8855-64927BEC60CB}</author>
  </authors>
  <commentList>
    <comment ref="H42" authorId="0" shapeId="0" xr:uid="{F9ED8E9F-E08D-4EA1-8855-64927BEC60CB}">
      <text>
        <t>[Threaded comment]
Your version of Excel allows you to read this threaded comment; however, any edits to it will get removed if the file is opened in a newer version of Excel. Learn more: https://go.microsoft.com/fwlink/?linkid=870924
Comment:
    To be consistent, I believe that we should refer to the technical Report, Annex 5B.
Please note that we give the mixing matrices in the output file. The mixing based on assortativity and proportional mixing are calculated dynamically.</t>
      </text>
    </comment>
  </commentList>
</comments>
</file>

<file path=xl/sharedStrings.xml><?xml version="1.0" encoding="utf-8"?>
<sst xmlns="http://schemas.openxmlformats.org/spreadsheetml/2006/main" count="435" uniqueCount="280">
  <si>
    <t>Parameter</t>
  </si>
  <si>
    <t>φ</t>
  </si>
  <si>
    <t>Low-risk women</t>
  </si>
  <si>
    <t>Low-risk men</t>
  </si>
  <si>
    <t>Medium-risk women</t>
  </si>
  <si>
    <t>Medium-risk men</t>
  </si>
  <si>
    <t>MSM</t>
  </si>
  <si>
    <t>Comments</t>
  </si>
  <si>
    <t>SUM</t>
  </si>
  <si>
    <t>High-risk men</t>
  </si>
  <si>
    <t>High-risk women</t>
  </si>
  <si>
    <t>λ</t>
  </si>
  <si>
    <t>α</t>
  </si>
  <si>
    <t>Screening rate</t>
  </si>
  <si>
    <t>Women</t>
  </si>
  <si>
    <t>High Risk (FSW)</t>
  </si>
  <si>
    <t>Both Sexes</t>
  </si>
  <si>
    <t>Men</t>
  </si>
  <si>
    <t>Year</t>
  </si>
  <si>
    <t>Mean number of Partners per year</t>
  </si>
  <si>
    <t>Mean number of Sex Acts per Partner per year</t>
  </si>
  <si>
    <t>Medium Risk Men</t>
  </si>
  <si>
    <t>High Risk Men</t>
  </si>
  <si>
    <t>Medium Risk Women</t>
  </si>
  <si>
    <t>Total  Women</t>
  </si>
  <si>
    <t>Total Men</t>
  </si>
  <si>
    <t>Low Risk Men</t>
  </si>
  <si>
    <t>Prevalence Both Sexes</t>
  </si>
  <si>
    <t>Sample Size Both Sexes</t>
  </si>
  <si>
    <t>Prevalence Women</t>
  </si>
  <si>
    <t>Sample Size Women</t>
  </si>
  <si>
    <t>Prevalence Low Risk Women</t>
  </si>
  <si>
    <t>Sample Size Low Risk Women</t>
  </si>
  <si>
    <t>Sample Size Medium Risk Women</t>
  </si>
  <si>
    <t>Prevalence Medium Risk Women</t>
  </si>
  <si>
    <t>Sample Size FSW</t>
  </si>
  <si>
    <t>Prevalence Men</t>
  </si>
  <si>
    <t>Sample Size Men</t>
  </si>
  <si>
    <t>Prevalence Low Risk Men</t>
  </si>
  <si>
    <t>Sample Size Low Risk Men</t>
  </si>
  <si>
    <t>Prevalence Medium Risk Men</t>
  </si>
  <si>
    <t>Sample Size Medium Risk Men</t>
  </si>
  <si>
    <t>Prevalence High Risk Men</t>
  </si>
  <si>
    <t>Sample Size High Risk Men</t>
  </si>
  <si>
    <t>Prevalence MSM</t>
  </si>
  <si>
    <t>Sample Size MSM</t>
  </si>
  <si>
    <t xml:space="preserve">Low Risk Women </t>
  </si>
  <si>
    <t>LRW</t>
  </si>
  <si>
    <t>MRW</t>
  </si>
  <si>
    <t>LRM</t>
  </si>
  <si>
    <t>MRM</t>
  </si>
  <si>
    <t>HRM</t>
  </si>
  <si>
    <t>High Risk Women (FSW)</t>
  </si>
  <si>
    <t>Total Number of  Women</t>
  </si>
  <si>
    <t>Total Number of Men</t>
  </si>
  <si>
    <t>Turn Over (in years)</t>
  </si>
  <si>
    <t>Marital Status</t>
  </si>
  <si>
    <t>Pevalence type</t>
  </si>
  <si>
    <t>Prevalence type</t>
  </si>
  <si>
    <t>Code For Prevalence Type</t>
  </si>
  <si>
    <t>RPRnegTPHApos</t>
  </si>
  <si>
    <t>RPRposTPHApos</t>
  </si>
  <si>
    <t>TPHApos</t>
  </si>
  <si>
    <t>RPRpos</t>
  </si>
  <si>
    <t xml:space="preserve">Incubation </t>
  </si>
  <si>
    <t>Effectiveness of treatment</t>
  </si>
  <si>
    <t>psi</t>
  </si>
  <si>
    <t>phi</t>
  </si>
  <si>
    <t>Other parameters</t>
  </si>
  <si>
    <t>Duration1</t>
  </si>
  <si>
    <t>Duration2</t>
  </si>
  <si>
    <t>Duration3</t>
  </si>
  <si>
    <t>Duration4</t>
  </si>
  <si>
    <t>Duration5</t>
  </si>
  <si>
    <t>Per-Sex-act Transmission Probabilities</t>
  </si>
  <si>
    <t>Man to woman</t>
  </si>
  <si>
    <t>Woman to man</t>
  </si>
  <si>
    <t>Man to man</t>
  </si>
  <si>
    <t>Names of Natural History Parameters:</t>
  </si>
  <si>
    <t>Untreated Primary+Secondary Syphilis</t>
  </si>
  <si>
    <t>Recovered after treatment (still RPR&amp;TPHA-seropositive)</t>
  </si>
  <si>
    <t>Proportion Treated, of Symptomatic Cases of Primary/Secondary syphilis</t>
  </si>
  <si>
    <t>Initial Prevalence %</t>
  </si>
  <si>
    <t>Proportion Married</t>
  </si>
  <si>
    <t>Condom Use Per Sex Act</t>
  </si>
  <si>
    <t>Prevalence data (15-49 years)</t>
  </si>
  <si>
    <t>Description</t>
  </si>
  <si>
    <t>DefaultValue</t>
  </si>
  <si>
    <t>Condom efficacy (Reduction in transmission by sex act)</t>
  </si>
  <si>
    <t>CondomEff</t>
  </si>
  <si>
    <t>Denomination</t>
  </si>
  <si>
    <t>FtoMtp</t>
  </si>
  <si>
    <t>MtoFtp</t>
  </si>
  <si>
    <t>MtoMtp</t>
  </si>
  <si>
    <t>HRW</t>
  </si>
  <si>
    <t>rho</t>
  </si>
  <si>
    <t>Condom Efficacy</t>
  </si>
  <si>
    <t>ν1</t>
  </si>
  <si>
    <t>Population Sizes (15-49 years)</t>
  </si>
  <si>
    <t>Population distribution across risk groups (15-49 years)</t>
  </si>
  <si>
    <t>Contacts traced matrix</t>
  </si>
  <si>
    <t>INDEX CASE:</t>
  </si>
  <si>
    <t>CONTACT TRACED:</t>
  </si>
  <si>
    <t>Index case risk group:</t>
  </si>
  <si>
    <t>Low-Bound</t>
  </si>
  <si>
    <t>Up-Bound</t>
  </si>
  <si>
    <t>Not Sexually Active Women</t>
  </si>
  <si>
    <t>NSAW</t>
  </si>
  <si>
    <t>Not Sexually Active Men</t>
  </si>
  <si>
    <t>NSAM</t>
  </si>
  <si>
    <t>ψ</t>
  </si>
  <si>
    <t>ç</t>
  </si>
  <si>
    <t>Contact tracing rate</t>
  </si>
  <si>
    <t>Force-of-Infection representing external imported infections from international travel and migration</t>
  </si>
  <si>
    <t>Low Risk</t>
  </si>
  <si>
    <t>Medium Risk</t>
  </si>
  <si>
    <t>High Risk</t>
  </si>
  <si>
    <t>Condom Use Per Sex Act, % of contacts (random)</t>
  </si>
  <si>
    <t>α*ψ</t>
  </si>
  <si>
    <t>E.g. put it as time-constant 0.00001 per adult person-year, into High-risk FSW, MS and (more optionally) High-risk Men only… This would serve to prevent the model from going into extinction too easily. Do NOT implement as yet; instead represent as &lt;100% maximum coverage of screening &amp; treatment</t>
  </si>
  <si>
    <t>Contact Referral Probabilities</t>
  </si>
  <si>
    <t>Sexual Mixing Matrix</t>
  </si>
  <si>
    <t>% of index cases (treated in Prim_Sec) offered contact tracing</t>
  </si>
  <si>
    <t>Types of partners traced</t>
  </si>
  <si>
    <t xml:space="preserve">Low Risk Men </t>
  </si>
  <si>
    <t xml:space="preserve">Medium Risk Men </t>
  </si>
  <si>
    <t xml:space="preserve">High Risk Men </t>
  </si>
  <si>
    <t xml:space="preserve">MSM </t>
  </si>
  <si>
    <t>% of partners traced, from index cases offered contact tracing, by group of INDEX CASE</t>
  </si>
  <si>
    <t>Proportion of Partners Contact-Traced, by group of INDEX CASE</t>
  </si>
  <si>
    <t>Symptom-driven Clinical Treatment</t>
  </si>
  <si>
    <t>Duration of Sex Work  (in years)</t>
  </si>
  <si>
    <t>Condoms used</t>
  </si>
  <si>
    <t>Not Sexually Active Women(%)</t>
  </si>
  <si>
    <t>Low Risk Women (%)</t>
  </si>
  <si>
    <t>Medium Risk Women(%)</t>
  </si>
  <si>
    <t>High Risk Women (FSW)(%)</t>
  </si>
  <si>
    <t>Not Sexually Active Men (%)</t>
  </si>
  <si>
    <t>Low Risk Men (%)</t>
  </si>
  <si>
    <t>Medium Risk Men (%)</t>
  </si>
  <si>
    <t>High Risk Men (%)</t>
  </si>
  <si>
    <t>MSM (%)</t>
  </si>
  <si>
    <t>Weight for Assortativeness</t>
  </si>
  <si>
    <t>Assortativity for Sexual Mixing</t>
  </si>
  <si>
    <t>w</t>
  </si>
  <si>
    <t>alpha</t>
  </si>
  <si>
    <t>Contribution (proportion) of random mixing</t>
  </si>
  <si>
    <t>Sexual Mixing Parameters</t>
  </si>
  <si>
    <t>Degree of assortativity</t>
  </si>
  <si>
    <t>Degree of assortativity between MR and HR in the Goals configuration</t>
  </si>
  <si>
    <t>ksi</t>
  </si>
  <si>
    <t>(ν1*ρ+α+ç)ψ(1-φ)</t>
  </si>
  <si>
    <t>(ν1*ρ+α+ç)ψφ</t>
  </si>
  <si>
    <t>σi</t>
  </si>
  <si>
    <t>Proportion of cases during Primary+Secondary phase, who upon treatment turn RPR-seronegative immediately.</t>
  </si>
  <si>
    <t>Proportion of Primary/Secondary syphilis that are symptomatic.</t>
  </si>
  <si>
    <t>ρ</t>
  </si>
  <si>
    <t>Rate of treatment seeking, during symptomatic Primary+Secondary.</t>
  </si>
  <si>
    <t>Force of infection (Annex 1 of Technical Methods Report)</t>
  </si>
  <si>
    <t>Recommend to set as a large group, to represent not only in-actives but also women and men 'isolated' in long-term monogamous relationships -- given that the model essentially remarries every low-risk individual every year to a new spouse</t>
  </si>
  <si>
    <t>Recommend to set relatively long duration, for it to represent infectivity during not only Primary/Secondary stage but also from recurrences during (early) Latent stage (typically, with the early latent stage of 0.5-1.0 year) -- which is not modelled as a distinct stage</t>
  </si>
  <si>
    <t>The default value is conservatively low, to account for (1) lower effectiveness in  latent – a phase with some infectivity (during relapses) which is not explicitly modelled, and (2) the 'yo-yo' effect of ppeople getting reinfected soon by their partners, if there is no contact referral.</t>
  </si>
  <si>
    <t>Not yet implemented</t>
  </si>
  <si>
    <t>Parameter is only used if Weight 'w' set at &gt;0; then: 0 = fully random mixing, across groups; 1 = fully proportionate mixing, within group</t>
  </si>
  <si>
    <t>Initial Prevalence, RPR+ TPHA+ dual positivity</t>
  </si>
  <si>
    <t>Rate of leaving box i, which determines the average length of time (duration) a person spends in Compartment I</t>
  </si>
  <si>
    <t>Tried that here, as BLUE vs GREEN, respectively</t>
  </si>
  <si>
    <t xml:space="preserve">Further explanation in: </t>
  </si>
  <si>
    <t>Grey-font text: Parameters unchangeable by user, and/or calculated automatically within the model</t>
  </si>
  <si>
    <t>Comment to user</t>
  </si>
  <si>
    <t>Lower-bound and Upper-bound are not used in model fitting, but serve to guide the user on the plausible (global) range</t>
  </si>
  <si>
    <t>Lower-bound</t>
  </si>
  <si>
    <t>Upper-bound</t>
  </si>
  <si>
    <t>1.0 by definition; see Annex 1 of Technical Methods report</t>
  </si>
  <si>
    <t>Men with only 1, stable female partner in the year</t>
  </si>
  <si>
    <t>Women with only 1, stable male partner in the year</t>
  </si>
  <si>
    <t>Women who have multiple, short-duration heterosexual partnerships within a year (and in addition may or not be married to a low-risk man)</t>
  </si>
  <si>
    <t>Men who have multiple, short-duration heterosexual partnerships within a year (and in addition may or not be married to a low-risk woman)</t>
  </si>
  <si>
    <t>Female Sex Workers</t>
  </si>
  <si>
    <t>Male clients of Female Sex Workers</t>
  </si>
  <si>
    <t>Men who have Sex with Men; a proportion of MSM can be married to a low-risk woman</t>
  </si>
  <si>
    <t>RPR&amp;TPHA or RPR only:</t>
  </si>
  <si>
    <t>TPHA only:</t>
  </si>
  <si>
    <t>Screening coverage rates</t>
  </si>
  <si>
    <t>By test algorithm</t>
  </si>
  <si>
    <t>Value for 1970</t>
  </si>
  <si>
    <t>Explanation for users</t>
  </si>
  <si>
    <t>Contact referral and treatment, after symptom-driven treatment of index patient in Prim/Sec stage</t>
  </si>
  <si>
    <t>Explanation of parameters, coverage and effectiveness calculation in: Annex 2 of Technical Methods report</t>
  </si>
  <si>
    <t>Data source</t>
  </si>
  <si>
    <t>National Census / United National Population Division estimates &amp; projections</t>
  </si>
  <si>
    <t>Fitted to match prevalence data -- within the stated range of plausible values</t>
  </si>
  <si>
    <t>Surveillance/survey/study data</t>
  </si>
  <si>
    <t>As users edit the sheets, they cannot NOT remove or add cells/rows/columns -- only Avenir Health programmers may do so, while maintaining consistency with the  R code that reads this input sheet</t>
  </si>
  <si>
    <t>Population Group (15-49 years)</t>
  </si>
  <si>
    <t>Green-background cells: to adapt to represent or fit country data</t>
  </si>
  <si>
    <t>Blue-background cells: Global defaults (set by model developers and STI experts based on multi-country data reviews, or symbolic values corresponding to the model design and intended functioning); NOT to be changed by users</t>
  </si>
  <si>
    <t>The initial/placeholder values shown are for high-syphilis-prevalence country Papua New Guinea</t>
  </si>
  <si>
    <t>Contact information:</t>
  </si>
  <si>
    <t>Dr. Eline Korenromp, Avenir Health</t>
  </si>
  <si>
    <t>ekorenromp@avenirhealth.org</t>
  </si>
  <si>
    <t>Purpose of the model / tool:</t>
  </si>
  <si>
    <t>It is designed to inform scenario development and rational target setting for national and regional strategies for syphilis control and elimination.</t>
  </si>
  <si>
    <t>The model is pre-configured to represent a country, with inputs based on and outputs fitted to national surveillance, survey and program data</t>
  </si>
  <si>
    <t>Methods documentation &amp; sources:</t>
  </si>
  <si>
    <t>Lower-bound and Upper-bound are not used in model fitting, but serve to guide the user on the plausible (global) range -- based on IBBS and survey data</t>
  </si>
  <si>
    <t>Propensity of post-identification of Partners' infectiousness</t>
  </si>
  <si>
    <t>Linear</t>
  </si>
  <si>
    <t>Etc.</t>
  </si>
  <si>
    <t>Survey</t>
  </si>
  <si>
    <t>Interpolation</t>
  </si>
  <si>
    <t>Held constant</t>
  </si>
  <si>
    <t>Type of interpolation:</t>
  </si>
  <si>
    <t>Exponential</t>
  </si>
  <si>
    <t>This tool was developed at request of and with funding from the World Health Organization (WHO)</t>
  </si>
  <si>
    <t>by Avenir Health (Robert Glaubius, Eline Korenromp, Guy Mahiané, John Stover)</t>
  </si>
  <si>
    <t>Last update of this INPUT FILE</t>
  </si>
  <si>
    <t>General instructions for editing this INPUT file:</t>
  </si>
  <si>
    <t>Cell contents:</t>
  </si>
  <si>
    <t>Legend to reading this INPUT FILE:</t>
  </si>
  <si>
    <t>Sheets/Tabs with their names, in the bottom menu bar, on GREEN background are those editable by users</t>
  </si>
  <si>
    <t xml:space="preserve">Users can specify Contact tracing coverage either here, or in sheet Contact Referral. </t>
  </si>
  <si>
    <t>Changes made in sheet Contact Referral will get carried over into sheet ScreeningRates here (the sheet that the model actually reads in), but not vice versa</t>
  </si>
  <si>
    <t>Country of the example input file</t>
  </si>
  <si>
    <t>Papua New Guinea</t>
  </si>
  <si>
    <t>Lower- and upper-bound suggested based on global data; user can adapt such that the 1970-2000 trend is smooth and in line with empirical (surveillance-data-based) 2000-2019 trend</t>
  </si>
  <si>
    <t>Medium- to High-Risk assortativity in the Marriage Mixing</t>
  </si>
  <si>
    <t>Proportion that becomes RPR sero-negative immediately after treament</t>
  </si>
  <si>
    <t>Proportion of Primary+Secondary Syphilis cases that are symptomatic</t>
  </si>
  <si>
    <t>RPR positivity denotes, positivity on any non-treponemal test (RPR, or VDRL etc.)</t>
  </si>
  <si>
    <t>Incidentally cured (still RPR&amp;TPHA-seropositive)</t>
  </si>
  <si>
    <t>This output is a linear multiplication of the above condom usage rates, population group sizes and numbers of partners. It does not influence the transmission model results, but can be used to calculate program cost, and alongside model results from the output file cost per infection averted.</t>
  </si>
  <si>
    <t>Number of Partners per year</t>
  </si>
  <si>
    <t>Number of Sex Acts per Partner per year</t>
  </si>
  <si>
    <t>Mean Duration (in weeks)</t>
  </si>
  <si>
    <t>Proportion of Primary+Secondary cases treated due to symptoms</t>
  </si>
  <si>
    <t>The default value is set low, so as to achieve the typical low ratio of TPHA+ to dual (RPR+TPHA) positivity</t>
  </si>
  <si>
    <t>This parameter guides the yield or prevalence among contacts traced; the default values are set such that this matches typical program data</t>
  </si>
  <si>
    <t>This parameter is automatically calculated, as a product of: the Proportion Treated, of Symptomatic Cases of Primary/Secondary syphilis, lines 33-43 above, and the Proportion of Primary+Secondary Syphilis cases that are symptomatic, in sheet Parameters</t>
  </si>
  <si>
    <t>Syphilis Interventions Toward Elimination (SITE) -- INPUT FILE, for users to edit</t>
  </si>
  <si>
    <t xml:space="preserve">SITE is a compartmental model of syphilis transmission, epidemiology, control and elimination in adult populations. </t>
  </si>
  <si>
    <t>Technical Methods report, by Avenir Health</t>
  </si>
  <si>
    <t>For parameters with time-varying values (populations, behaviours and intervention coverage), data need to be entered for all 80 years of the projection.</t>
  </si>
  <si>
    <t>These values can be copied across years.</t>
  </si>
  <si>
    <t>When there are data for only two years, the formulas below can be used to interpolate the data assuming a linear or exponential trend.</t>
  </si>
  <si>
    <t>Low Risk Women</t>
  </si>
  <si>
    <t>Latent Syphilis, weighted between Untreated and Incidentally cured</t>
  </si>
  <si>
    <t>In a setting with lesser antibiotic exposure and so lesser incidental cure, the average duration of Latent syphilis, weighted between patients not treated and those incidentally cured, will be longer (see Technical Methods Report, Annex 5a)</t>
  </si>
  <si>
    <t>Default value from WHO's global STI estimates, 2005-2008-2012-2016 (Rowley-J et al., Bull WHO 2019) -- for all countries</t>
  </si>
  <si>
    <t>The default value is set relatively mid-way in the plausible range, considering: modelled condom usage is random and so, less effective than somewhat consistent usage as in reality; but with higher efficacy, condom usage rates typically reported and used in national HIV calibrations (Spectrum-Goals) result in unrealistically strong historical syphilis declines</t>
  </si>
  <si>
    <t>This parameter is automatically calculated and is the product of: the ‘Proportion Treated, of Symptomatic Cases of Primary/Secondary syphilis’ (Rows 35-43 above) and the ‘Proportion of Primary+Secondary Syphilis cases that are symptomatic” that can be found in the worksheet Parameters (Cell C27)</t>
  </si>
  <si>
    <t>Changes made in sheet Contact Referral will get carried over into sheet Screen+Treat here, but not vice versa</t>
  </si>
  <si>
    <t>Low Risk Women: TPHA&amp;RPR</t>
  </si>
  <si>
    <t>Medium Risk Women: TPHA&amp;RPR</t>
  </si>
  <si>
    <t>High Risk Women (FSW): TPHA&amp;RPR</t>
  </si>
  <si>
    <t>Not Sexually Active Women: TPHA&amp;RPR</t>
  </si>
  <si>
    <t>Low Risk Men: TPHA&amp;RPR</t>
  </si>
  <si>
    <t>Medium Risk Men: TPHA&amp;RPR</t>
  </si>
  <si>
    <t>High Risk Men: TPHA&amp;RPR</t>
  </si>
  <si>
    <t>MSM: TPHA&amp;RPR</t>
  </si>
  <si>
    <t>Not Sexually Active Men: TPHA&amp;RPR</t>
  </si>
  <si>
    <t>Low Risk Women: TPHA</t>
  </si>
  <si>
    <t>Medium Risk Women: TPHA</t>
  </si>
  <si>
    <t>High Risk Women (FSW): TPHA</t>
  </si>
  <si>
    <t>Not Sexually Active Women: TPHA</t>
  </si>
  <si>
    <t>Low Risk Men: TPHA</t>
  </si>
  <si>
    <t>Medium Risk Men: TPHA</t>
  </si>
  <si>
    <t>High Risk Men: TPHA</t>
  </si>
  <si>
    <t>MSM: TPHA</t>
  </si>
  <si>
    <t>Not Sexually Active Men: TPHA</t>
  </si>
  <si>
    <t>1 = No mixing between Medium-Risk and High-Risk, as in Spectrum-Goals for HIV; 0 = extreme non-assortativity (see Technical Methods Report, Annex 5B, and SITE output.XLS sheet MixingMatrices)</t>
  </si>
  <si>
    <t>0 = Mixing based on the mixing matrix (largely assortative); 1 = Random mixing, with the degree of assortativity specified under Parameter 'Alpha' below (see Technical Methods Report, Annex 5B &amp; SITE output.XLS sheet MixingMatrices)</t>
  </si>
  <si>
    <t>Probability of cure when treated (at clinic visit for symptoms of Primary/Secondary phase, or upon screening)</t>
  </si>
  <si>
    <t>INTERVENTIONS:</t>
  </si>
  <si>
    <t>If &gt;0, this means that MSM include bisexual men</t>
  </si>
  <si>
    <t>Figure 1 of SITE model Technical Methods Report (July 2020)</t>
  </si>
  <si>
    <t>Compartment 2 is shown in orange shade, as the one compartment that is infectious and driving transmission.</t>
  </si>
  <si>
    <t xml:space="preserve">Outcomes Tertiary syphilis, Death from untreated syphilis and Congenital syphilis (in grey font) were not modelled, since these do not affect (i.e. transmit further into) the adult population, and population-based mortality data are scarce, requiring multi-year follow-up without treatment, which is unethical, cause of death certification, background mortality and small numbers [Centers for Disease Control: Tertiary syphilis deaths--South Florida. MMWR Morb Mortal Wkly Rep. 1987;36(29):488-91]. </t>
  </si>
  <si>
    <t xml:space="preserve">These public health outcomes (including clinical variants of congenital syphilis: mis-carriages/still-births, Low Birth Weight / pre-term birth, and new-borns with clinical signs) can be calculated based on model-projected incidence and prevalence of Compartments 2 and 3, as a linear/proportional risk probability, using risk probabilities per pregnant infected mother as in [Korenromp EL, Rowley J, Alonso MA, et al. PLoS ONE. 2019;14(2):e0211720. Epub Feb 27. doi: 10.1371/journal.pone.0211720. </t>
  </si>
  <si>
    <t>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</si>
</sst>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_(* #,##0_);_(* \(#,##0\);_(* &quot;-&quot;??_);_(@_)"/>
    <numFmt numFmtId="165" formatCode="0.0%"/>
    <numFmt numFmtId="166" formatCode="0.0"/>
    <numFmt numFmtId="167" formatCode="0.000"/>
    <numFmt numFmtId="168" formatCode="_(* #,##0.0_);_(* \(#,##0.0\);_(* &quot;-&quot;??_);_(@_)"/>
  </numFmts>
  <fonts count="44">
    <font>
      <sz val="11"/>
      <color theme="1"/>
      <name val="Calibri"/>
      <family val="2"/>
      <scheme val="minor"/>
    </font>
    <font>
      <sz val="11"/>
      <color theme="1"/>
      <name val="Calibri"/>
      <family val="2"/>
      <scheme val="minor"/>
    </font>
    <font>
      <b/>
      <sz val="11"/>
      <color theme="1"/>
      <name val="Calibri"/>
      <family val="2"/>
      <scheme val="minor"/>
    </font>
    <font>
      <i/>
      <sz val="11"/>
      <color theme="1"/>
      <name val="Calibri"/>
      <family val="2"/>
      <scheme val="minor"/>
    </font>
    <font>
      <sz val="11"/>
      <color theme="1"/>
      <name val="Times New Roman"/>
      <family val="1"/>
    </font>
    <font>
      <sz val="11"/>
      <name val="Calibri"/>
      <family val="2"/>
      <scheme val="minor"/>
    </font>
    <font>
      <sz val="11"/>
      <color theme="0" tint="-0.34998626667073579"/>
      <name val="Calibri"/>
      <family val="2"/>
      <scheme val="minor"/>
    </font>
    <font>
      <b/>
      <i/>
      <sz val="11"/>
      <color theme="1"/>
      <name val="Calibri"/>
      <family val="2"/>
      <scheme val="minor"/>
    </font>
    <font>
      <sz val="10"/>
      <name val="Arial"/>
      <family val="2"/>
    </font>
    <font>
      <sz val="11"/>
      <color rgb="FFC00000"/>
      <name val="Calibri"/>
      <family val="2"/>
      <scheme val="minor"/>
    </font>
    <font>
      <b/>
      <sz val="11"/>
      <color rgb="FFC00000"/>
      <name val="Calibri"/>
      <family val="2"/>
      <scheme val="minor"/>
    </font>
    <font>
      <b/>
      <sz val="11"/>
      <name val="Calibri"/>
      <family val="2"/>
      <scheme val="minor"/>
    </font>
    <font>
      <sz val="11"/>
      <color rgb="FF0070C0"/>
      <name val="Calibri"/>
      <family val="2"/>
      <scheme val="minor"/>
    </font>
    <font>
      <sz val="11"/>
      <color rgb="FF00B0F0"/>
      <name val="Calibri"/>
      <family val="2"/>
      <scheme val="minor"/>
    </font>
    <font>
      <sz val="11"/>
      <color theme="1"/>
      <name val="Calibri"/>
      <family val="2"/>
      <charset val="128"/>
      <scheme val="minor"/>
    </font>
    <font>
      <u/>
      <sz val="11"/>
      <color rgb="FF0070C0"/>
      <name val="Calibri"/>
      <family val="2"/>
      <scheme val="minor"/>
    </font>
    <font>
      <b/>
      <i/>
      <sz val="11"/>
      <name val="Calibri"/>
      <family val="2"/>
      <scheme val="minor"/>
    </font>
    <font>
      <sz val="12"/>
      <color rgb="FF000000"/>
      <name val="Times New Roman"/>
      <family val="1"/>
    </font>
    <font>
      <b/>
      <sz val="11"/>
      <color rgb="FF002060"/>
      <name val="Calibri"/>
      <family val="2"/>
      <scheme val="minor"/>
    </font>
    <font>
      <sz val="11"/>
      <color theme="4" tint="-0.499984740745262"/>
      <name val="Calibri"/>
      <family val="2"/>
      <scheme val="minor"/>
    </font>
    <font>
      <b/>
      <sz val="11"/>
      <color theme="4" tint="-0.499984740745262"/>
      <name val="Calibri"/>
      <family val="2"/>
      <scheme val="minor"/>
    </font>
    <font>
      <i/>
      <sz val="11"/>
      <color theme="4" tint="-0.499984740745262"/>
      <name val="Calibri"/>
      <family val="2"/>
      <scheme val="minor"/>
    </font>
    <font>
      <b/>
      <i/>
      <sz val="11"/>
      <color theme="4" tint="-0.499984740745262"/>
      <name val="Calibri"/>
      <family val="2"/>
      <scheme val="minor"/>
    </font>
    <font>
      <sz val="11"/>
      <color rgb="FFFF0000"/>
      <name val="Calibri"/>
      <family val="2"/>
      <scheme val="minor"/>
    </font>
    <font>
      <b/>
      <sz val="11"/>
      <color rgb="FF00B0F0"/>
      <name val="Calibri"/>
      <family val="2"/>
      <scheme val="minor"/>
    </font>
    <font>
      <sz val="11"/>
      <color rgb="FF00B0F0"/>
      <name val="Times New Roman"/>
      <family val="1"/>
    </font>
    <font>
      <b/>
      <sz val="11"/>
      <color rgb="FF0070C0"/>
      <name val="Calibri"/>
      <family val="2"/>
      <scheme val="minor"/>
    </font>
    <font>
      <b/>
      <sz val="11"/>
      <color theme="0" tint="-0.249977111117893"/>
      <name val="Calibri"/>
      <family val="2"/>
      <scheme val="minor"/>
    </font>
    <font>
      <sz val="11"/>
      <color theme="0" tint="-0.249977111117893"/>
      <name val="Calibri"/>
      <family val="2"/>
      <scheme val="minor"/>
    </font>
    <font>
      <sz val="11"/>
      <color rgb="FF000000"/>
      <name val="Calibri"/>
      <family val="2"/>
      <scheme val="minor"/>
    </font>
    <font>
      <i/>
      <sz val="11"/>
      <color rgb="FFFF0000"/>
      <name val="Calibri"/>
      <family val="2"/>
      <scheme val="minor"/>
    </font>
    <font>
      <b/>
      <sz val="11"/>
      <color rgb="FFFF0000"/>
      <name val="Calibri"/>
      <family val="2"/>
      <scheme val="minor"/>
    </font>
    <font>
      <b/>
      <sz val="12"/>
      <color theme="1"/>
      <name val="Times New Roman"/>
      <family val="1"/>
    </font>
    <font>
      <i/>
      <sz val="11"/>
      <color theme="0" tint="-0.249977111117893"/>
      <name val="Calibri"/>
      <family val="2"/>
      <scheme val="minor"/>
    </font>
    <font>
      <u/>
      <sz val="11"/>
      <color theme="10"/>
      <name val="Calibri"/>
      <family val="2"/>
      <scheme val="minor"/>
    </font>
    <font>
      <b/>
      <sz val="11"/>
      <color theme="0" tint="-0.34998626667073579"/>
      <name val="Calibri"/>
      <family val="2"/>
      <scheme val="minor"/>
    </font>
    <font>
      <sz val="11"/>
      <color rgb="FF002060"/>
      <name val="Calibri"/>
      <family val="2"/>
      <scheme val="minor"/>
    </font>
    <font>
      <sz val="10"/>
      <color rgb="FF000000"/>
      <name val="Calibri"/>
      <family val="2"/>
      <scheme val="minor"/>
    </font>
    <font>
      <sz val="10"/>
      <color theme="0" tint="-0.499984740745262"/>
      <name val="Calibri"/>
      <family val="2"/>
      <scheme val="minor"/>
    </font>
    <font>
      <b/>
      <sz val="11"/>
      <color theme="0" tint="-0.499984740745262"/>
      <name val="Calibri"/>
      <family val="2"/>
      <scheme val="minor"/>
    </font>
    <font>
      <i/>
      <sz val="11"/>
      <color theme="0" tint="-0.499984740745262"/>
      <name val="Calibri"/>
      <family val="2"/>
      <scheme val="minor"/>
    </font>
    <font>
      <sz val="11"/>
      <color theme="0" tint="-0.499984740745262"/>
      <name val="Calibri"/>
      <family val="2"/>
      <scheme val="minor"/>
    </font>
    <font>
      <b/>
      <i/>
      <sz val="11"/>
      <color theme="0" tint="-0.499984740745262"/>
      <name val="Calibri"/>
      <family val="2"/>
      <scheme val="minor"/>
    </font>
    <font>
      <sz val="11"/>
      <name val="Times New Roman"/>
      <family val="1"/>
    </font>
  </fonts>
  <fills count="14">
    <fill>
      <patternFill patternType="none"/>
    </fill>
    <fill>
      <patternFill patternType="gray125"/>
    </fill>
    <fill>
      <patternFill patternType="solid">
        <fgColor rgb="FFFFFF00"/>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rgb="FF92D05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
      <patternFill patternType="solid">
        <fgColor theme="0" tint="-0.34998626667073579"/>
        <bgColor indexed="64"/>
      </patternFill>
    </fill>
    <fill>
      <patternFill patternType="solid">
        <fgColor theme="0" tint="-0.24994659260841701"/>
        <bgColor indexed="64"/>
      </patternFill>
    </fill>
    <fill>
      <patternFill patternType="solid">
        <fgColor theme="0" tint="-0.499984740745262"/>
        <bgColor indexed="64"/>
      </patternFill>
    </fill>
    <fill>
      <patternFill patternType="solid">
        <fgColor theme="6" tint="0.79998168889431442"/>
        <bgColor indexed="64"/>
      </patternFill>
    </fill>
    <fill>
      <patternFill patternType="solid">
        <fgColor theme="0" tint="-4.9989318521683403E-2"/>
        <bgColor indexed="64"/>
      </patternFill>
    </fill>
  </fills>
  <borders count="16">
    <border>
      <left/>
      <right/>
      <top/>
      <bottom/>
      <diagonal/>
    </border>
    <border>
      <left/>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diagonal/>
    </border>
    <border>
      <left/>
      <right/>
      <top style="thin">
        <color indexed="64"/>
      </top>
      <bottom/>
      <diagonal/>
    </border>
    <border>
      <left/>
      <right/>
      <top style="thin">
        <color auto="1"/>
      </top>
      <bottom style="thin">
        <color auto="1"/>
      </bottom>
      <diagonal/>
    </border>
    <border>
      <left/>
      <right style="thin">
        <color indexed="64"/>
      </right>
      <top/>
      <bottom style="thin">
        <color indexed="64"/>
      </bottom>
      <diagonal/>
    </border>
    <border>
      <left/>
      <right style="thin">
        <color indexed="64"/>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auto="1"/>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6">
    <xf numFmtId="0" fontId="0" fillId="0" borderId="0"/>
    <xf numFmtId="43" fontId="1" fillId="0" borderId="0" applyFont="0" applyFill="0" applyBorder="0" applyAlignment="0" applyProtection="0"/>
    <xf numFmtId="9" fontId="1" fillId="0" borderId="0" applyFont="0" applyFill="0" applyBorder="0" applyAlignment="0" applyProtection="0"/>
    <xf numFmtId="0" fontId="14" fillId="0" borderId="0">
      <alignment vertical="center"/>
    </xf>
    <xf numFmtId="0" fontId="8" fillId="0" borderId="0"/>
    <xf numFmtId="0" fontId="34" fillId="0" borderId="0" applyNumberFormat="0" applyFill="0" applyBorder="0" applyAlignment="0" applyProtection="0"/>
  </cellStyleXfs>
  <cellXfs count="365">
    <xf numFmtId="0" fontId="0" fillId="0" borderId="0" xfId="0"/>
    <xf numFmtId="0" fontId="2" fillId="0" borderId="0" xfId="0" applyFont="1"/>
    <xf numFmtId="0" fontId="0" fillId="0" borderId="1" xfId="0" applyBorder="1"/>
    <xf numFmtId="0" fontId="0" fillId="3" borderId="0" xfId="0" applyFill="1"/>
    <xf numFmtId="0" fontId="5" fillId="0" borderId="0" xfId="0" applyFont="1"/>
    <xf numFmtId="0" fontId="6" fillId="0" borderId="0" xfId="0" applyFont="1"/>
    <xf numFmtId="0" fontId="0" fillId="0" borderId="0" xfId="0" applyAlignment="1">
      <alignment horizontal="left" vertical="center" wrapText="1"/>
    </xf>
    <xf numFmtId="0" fontId="4" fillId="0" borderId="0" xfId="0" applyFont="1" applyAlignment="1">
      <alignment horizontal="left" vertical="center" wrapText="1"/>
    </xf>
    <xf numFmtId="43" fontId="0" fillId="0" borderId="0" xfId="1" applyFont="1"/>
    <xf numFmtId="164" fontId="0" fillId="0" borderId="0" xfId="1" applyNumberFormat="1" applyFont="1"/>
    <xf numFmtId="0" fontId="9" fillId="0" borderId="0" xfId="0" applyFont="1"/>
    <xf numFmtId="0" fontId="12" fillId="0" borderId="0" xfId="0" applyFont="1"/>
    <xf numFmtId="0" fontId="13" fillId="0" borderId="0" xfId="0" applyFont="1"/>
    <xf numFmtId="0" fontId="15" fillId="0" borderId="0" xfId="0" applyFont="1"/>
    <xf numFmtId="0" fontId="12" fillId="0" borderId="0" xfId="0" applyFont="1" applyFill="1"/>
    <xf numFmtId="9" fontId="0" fillId="0" borderId="1" xfId="2" applyFont="1" applyFill="1" applyBorder="1"/>
    <xf numFmtId="9" fontId="0" fillId="0" borderId="0" xfId="2" applyFont="1" applyFill="1" applyBorder="1"/>
    <xf numFmtId="0" fontId="0" fillId="0" borderId="1" xfId="0" applyFill="1" applyBorder="1"/>
    <xf numFmtId="0" fontId="0" fillId="0" borderId="0" xfId="0" applyFill="1" applyBorder="1"/>
    <xf numFmtId="0" fontId="0" fillId="0" borderId="0" xfId="0" applyFill="1" applyBorder="1" applyAlignment="1">
      <alignment wrapText="1"/>
    </xf>
    <xf numFmtId="0" fontId="2" fillId="0" borderId="0" xfId="0" applyFont="1" applyFill="1" applyBorder="1"/>
    <xf numFmtId="0" fontId="11" fillId="0" borderId="0" xfId="0" applyFont="1" applyFill="1" applyBorder="1"/>
    <xf numFmtId="0" fontId="10" fillId="0" borderId="0" xfId="0" applyFont="1" applyFill="1"/>
    <xf numFmtId="0" fontId="0" fillId="0" borderId="0" xfId="0" applyFill="1"/>
    <xf numFmtId="0" fontId="2" fillId="0" borderId="0" xfId="0" applyFont="1" applyFill="1"/>
    <xf numFmtId="0" fontId="2" fillId="2" borderId="0" xfId="0" applyFont="1" applyFill="1"/>
    <xf numFmtId="0" fontId="3" fillId="0" borderId="6" xfId="0" applyFont="1" applyBorder="1"/>
    <xf numFmtId="0" fontId="0" fillId="0" borderId="5" xfId="0" applyBorder="1"/>
    <xf numFmtId="0" fontId="0" fillId="0" borderId="0" xfId="0" applyBorder="1"/>
    <xf numFmtId="0" fontId="18" fillId="0" borderId="4" xfId="0" applyFont="1" applyBorder="1"/>
    <xf numFmtId="0" fontId="18" fillId="0" borderId="8" xfId="0" applyFont="1" applyBorder="1"/>
    <xf numFmtId="0" fontId="2" fillId="0" borderId="7" xfId="0" applyFont="1" applyBorder="1"/>
    <xf numFmtId="0" fontId="19" fillId="0" borderId="4" xfId="0" applyFont="1" applyBorder="1"/>
    <xf numFmtId="0" fontId="19" fillId="0" borderId="7" xfId="0" applyFont="1" applyBorder="1"/>
    <xf numFmtId="0" fontId="0" fillId="0" borderId="4" xfId="0" applyBorder="1"/>
    <xf numFmtId="0" fontId="2" fillId="0" borderId="8" xfId="0" applyFont="1" applyBorder="1"/>
    <xf numFmtId="0" fontId="20" fillId="0" borderId="0" xfId="0" applyFont="1"/>
    <xf numFmtId="0" fontId="0" fillId="0" borderId="9" xfId="0" applyBorder="1"/>
    <xf numFmtId="0" fontId="3" fillId="0" borderId="9" xfId="0" applyFont="1" applyBorder="1"/>
    <xf numFmtId="0" fontId="19" fillId="0" borderId="12" xfId="0" applyFont="1" applyBorder="1"/>
    <xf numFmtId="0" fontId="2" fillId="0" borderId="4" xfId="0" applyFont="1" applyBorder="1"/>
    <xf numFmtId="0" fontId="2" fillId="0" borderId="12" xfId="0" applyFont="1" applyBorder="1"/>
    <xf numFmtId="0" fontId="18" fillId="0" borderId="13" xfId="0" applyFont="1" applyBorder="1"/>
    <xf numFmtId="0" fontId="18" fillId="0" borderId="9" xfId="0" applyFont="1" applyBorder="1"/>
    <xf numFmtId="0" fontId="19" fillId="0" borderId="13" xfId="0" applyFont="1" applyBorder="1"/>
    <xf numFmtId="0" fontId="19" fillId="0" borderId="14" xfId="0" applyFont="1" applyBorder="1"/>
    <xf numFmtId="0" fontId="19" fillId="0" borderId="15" xfId="0" applyFont="1" applyBorder="1"/>
    <xf numFmtId="0" fontId="0" fillId="0" borderId="14" xfId="0" applyBorder="1"/>
    <xf numFmtId="0" fontId="19" fillId="0" borderId="0" xfId="0" applyFont="1" applyFill="1" applyBorder="1"/>
    <xf numFmtId="0" fontId="7" fillId="0" borderId="0" xfId="0" applyFont="1"/>
    <xf numFmtId="0" fontId="22" fillId="0" borderId="11" xfId="0" applyFont="1" applyFill="1" applyBorder="1"/>
    <xf numFmtId="0" fontId="0" fillId="0" borderId="12" xfId="0" applyBorder="1"/>
    <xf numFmtId="0" fontId="22" fillId="0" borderId="2" xfId="0" applyFont="1" applyFill="1" applyBorder="1"/>
    <xf numFmtId="0" fontId="22" fillId="0" borderId="3" xfId="0" applyFont="1" applyFill="1" applyBorder="1"/>
    <xf numFmtId="0" fontId="0" fillId="0" borderId="7" xfId="0" applyBorder="1"/>
    <xf numFmtId="0" fontId="21" fillId="0" borderId="11" xfId="0" applyFont="1" applyBorder="1"/>
    <xf numFmtId="0" fontId="21" fillId="0" borderId="2" xfId="0" applyFont="1" applyBorder="1"/>
    <xf numFmtId="0" fontId="21" fillId="0" borderId="3" xfId="0" applyFont="1" applyBorder="1"/>
    <xf numFmtId="0" fontId="19" fillId="0" borderId="0" xfId="0" applyFont="1" applyBorder="1"/>
    <xf numFmtId="0" fontId="0" fillId="0" borderId="11" xfId="0" applyBorder="1"/>
    <xf numFmtId="2" fontId="0" fillId="0" borderId="0" xfId="0" applyNumberFormat="1"/>
    <xf numFmtId="43" fontId="0" fillId="0" borderId="12" xfId="1" applyFont="1" applyBorder="1"/>
    <xf numFmtId="43" fontId="0" fillId="0" borderId="4" xfId="1" applyFont="1" applyBorder="1"/>
    <xf numFmtId="0" fontId="24" fillId="0" borderId="0" xfId="0" applyFont="1"/>
    <xf numFmtId="0" fontId="18" fillId="2" borderId="4" xfId="0" applyFont="1" applyFill="1" applyBorder="1"/>
    <xf numFmtId="0" fontId="26" fillId="0" borderId="0" xfId="0" applyFont="1"/>
    <xf numFmtId="2" fontId="12" fillId="0" borderId="0" xfId="0" applyNumberFormat="1" applyFont="1"/>
    <xf numFmtId="0" fontId="2" fillId="0" borderId="0" xfId="0" applyFont="1" applyBorder="1"/>
    <xf numFmtId="0" fontId="25" fillId="0" borderId="0" xfId="0" applyFont="1"/>
    <xf numFmtId="9" fontId="0" fillId="0" borderId="0" xfId="2" applyFont="1" applyFill="1"/>
    <xf numFmtId="0" fontId="13" fillId="0" borderId="0" xfId="0" applyFont="1" applyFill="1"/>
    <xf numFmtId="0" fontId="3" fillId="0" borderId="0" xfId="0" applyFont="1" applyAlignment="1">
      <alignment vertical="center"/>
    </xf>
    <xf numFmtId="0" fontId="3" fillId="0" borderId="0" xfId="0" applyFont="1"/>
    <xf numFmtId="0" fontId="5" fillId="0" borderId="9" xfId="0" applyFont="1" applyBorder="1"/>
    <xf numFmtId="0" fontId="19" fillId="0" borderId="14" xfId="0" applyFont="1" applyFill="1" applyBorder="1"/>
    <xf numFmtId="0" fontId="19" fillId="0" borderId="15" xfId="0" applyFont="1" applyFill="1" applyBorder="1"/>
    <xf numFmtId="0" fontId="0" fillId="0" borderId="13" xfId="0" applyBorder="1"/>
    <xf numFmtId="0" fontId="0" fillId="0" borderId="15" xfId="0" applyBorder="1"/>
    <xf numFmtId="10" fontId="0" fillId="0" borderId="12" xfId="1" applyNumberFormat="1" applyFont="1" applyBorder="1"/>
    <xf numFmtId="10" fontId="0" fillId="0" borderId="4" xfId="1" applyNumberFormat="1" applyFont="1" applyBorder="1"/>
    <xf numFmtId="10" fontId="0" fillId="0" borderId="7" xfId="1" applyNumberFormat="1" applyFont="1" applyBorder="1"/>
    <xf numFmtId="43" fontId="0" fillId="0" borderId="14" xfId="1" applyFont="1" applyBorder="1"/>
    <xf numFmtId="43" fontId="0" fillId="0" borderId="15" xfId="1" applyFont="1" applyBorder="1"/>
    <xf numFmtId="0" fontId="21" fillId="0" borderId="10" xfId="0" applyFont="1" applyFill="1" applyBorder="1"/>
    <xf numFmtId="0" fontId="0" fillId="0" borderId="8" xfId="0" applyBorder="1"/>
    <xf numFmtId="0" fontId="23" fillId="0" borderId="0" xfId="0" applyFont="1" applyFill="1" applyBorder="1"/>
    <xf numFmtId="0" fontId="3" fillId="0" borderId="1" xfId="0" applyFont="1" applyBorder="1"/>
    <xf numFmtId="0" fontId="11" fillId="0" borderId="0" xfId="0" applyFont="1"/>
    <xf numFmtId="2" fontId="0" fillId="5" borderId="0" xfId="0" applyNumberFormat="1" applyFill="1"/>
    <xf numFmtId="2" fontId="0" fillId="3" borderId="0" xfId="0" applyNumberFormat="1" applyFill="1"/>
    <xf numFmtId="166" fontId="0" fillId="0" borderId="0" xfId="0" applyNumberFormat="1" applyBorder="1"/>
    <xf numFmtId="166" fontId="0" fillId="0" borderId="1" xfId="0" applyNumberFormat="1" applyBorder="1"/>
    <xf numFmtId="166" fontId="0" fillId="0" borderId="0" xfId="0" applyNumberFormat="1"/>
    <xf numFmtId="166" fontId="0" fillId="0" borderId="5" xfId="0" applyNumberFormat="1" applyBorder="1"/>
    <xf numFmtId="0" fontId="18" fillId="0" borderId="0" xfId="0" applyFont="1" applyBorder="1"/>
    <xf numFmtId="0" fontId="5" fillId="0" borderId="11" xfId="0" applyFont="1" applyBorder="1" applyAlignment="1">
      <alignment horizontal="right"/>
    </xf>
    <xf numFmtId="0" fontId="5" fillId="0" borderId="5" xfId="0" applyFont="1" applyBorder="1"/>
    <xf numFmtId="0" fontId="5" fillId="0" borderId="0" xfId="0" applyFont="1" applyBorder="1" applyAlignment="1">
      <alignment horizontal="right"/>
    </xf>
    <xf numFmtId="0" fontId="5" fillId="0" borderId="0" xfId="0" applyFont="1" applyBorder="1"/>
    <xf numFmtId="0" fontId="5" fillId="0" borderId="3" xfId="0" applyFont="1" applyBorder="1" applyAlignment="1">
      <alignment horizontal="right"/>
    </xf>
    <xf numFmtId="0" fontId="5" fillId="0" borderId="0" xfId="0" applyFont="1" applyAlignment="1">
      <alignment horizontal="right"/>
    </xf>
    <xf numFmtId="0" fontId="5" fillId="0" borderId="2" xfId="0" applyFont="1" applyBorder="1" applyAlignment="1">
      <alignment horizontal="right"/>
    </xf>
    <xf numFmtId="0" fontId="5" fillId="0" borderId="1" xfId="0" applyFont="1" applyBorder="1"/>
    <xf numFmtId="2" fontId="23" fillId="6" borderId="13" xfId="0" applyNumberFormat="1" applyFont="1" applyFill="1" applyBorder="1"/>
    <xf numFmtId="2" fontId="23" fillId="6" borderId="14" xfId="0" applyNumberFormat="1" applyFont="1" applyFill="1" applyBorder="1"/>
    <xf numFmtId="2" fontId="23" fillId="6" borderId="15" xfId="0" applyNumberFormat="1" applyFont="1" applyFill="1" applyBorder="1"/>
    <xf numFmtId="2" fontId="30" fillId="6" borderId="14" xfId="0" applyNumberFormat="1" applyFont="1" applyFill="1" applyBorder="1"/>
    <xf numFmtId="0" fontId="23" fillId="7" borderId="9" xfId="0" applyFont="1" applyFill="1" applyBorder="1"/>
    <xf numFmtId="2" fontId="30" fillId="7" borderId="9" xfId="0" applyNumberFormat="1" applyFont="1" applyFill="1" applyBorder="1"/>
    <xf numFmtId="2" fontId="23" fillId="7" borderId="9" xfId="0" applyNumberFormat="1" applyFont="1" applyFill="1" applyBorder="1"/>
    <xf numFmtId="0" fontId="0" fillId="8" borderId="9" xfId="0" applyFill="1" applyBorder="1"/>
    <xf numFmtId="0" fontId="23" fillId="9" borderId="9" xfId="0" applyFont="1" applyFill="1" applyBorder="1"/>
    <xf numFmtId="0" fontId="23" fillId="10" borderId="9" xfId="0" applyFont="1" applyFill="1" applyBorder="1"/>
    <xf numFmtId="1" fontId="0" fillId="0" borderId="9" xfId="0" applyNumberFormat="1" applyBorder="1"/>
    <xf numFmtId="1" fontId="5" fillId="0" borderId="9" xfId="0" applyNumberFormat="1" applyFont="1" applyBorder="1"/>
    <xf numFmtId="164" fontId="0" fillId="0" borderId="0" xfId="1" applyNumberFormat="1" applyFont="1" applyAlignment="1">
      <alignment horizontal="center"/>
    </xf>
    <xf numFmtId="2" fontId="5" fillId="0" borderId="0" xfId="0" applyNumberFormat="1" applyFont="1" applyBorder="1"/>
    <xf numFmtId="2" fontId="5" fillId="0" borderId="3" xfId="0" applyNumberFormat="1" applyFont="1" applyBorder="1"/>
    <xf numFmtId="2" fontId="5" fillId="0" borderId="1" xfId="0" applyNumberFormat="1" applyFont="1" applyBorder="1"/>
    <xf numFmtId="0" fontId="22" fillId="0" borderId="4" xfId="0" applyFont="1" applyBorder="1"/>
    <xf numFmtId="3" fontId="11" fillId="0" borderId="0" xfId="0" applyNumberFormat="1" applyFont="1"/>
    <xf numFmtId="2" fontId="5" fillId="0" borderId="9" xfId="0" applyNumberFormat="1" applyFont="1" applyBorder="1"/>
    <xf numFmtId="0" fontId="20" fillId="11" borderId="0" xfId="0" applyFont="1" applyFill="1" applyBorder="1"/>
    <xf numFmtId="0" fontId="3" fillId="11" borderId="0" xfId="0" applyFont="1" applyFill="1" applyBorder="1"/>
    <xf numFmtId="0" fontId="0" fillId="11" borderId="2" xfId="0" applyFill="1" applyBorder="1"/>
    <xf numFmtId="0" fontId="4" fillId="0" borderId="0" xfId="0" applyFont="1"/>
    <xf numFmtId="9" fontId="13" fillId="0" borderId="0" xfId="0" applyNumberFormat="1" applyFont="1"/>
    <xf numFmtId="165" fontId="13" fillId="0" borderId="0" xfId="0" applyNumberFormat="1" applyFont="1"/>
    <xf numFmtId="0" fontId="9" fillId="0" borderId="0" xfId="0" applyFont="1" applyBorder="1"/>
    <xf numFmtId="0" fontId="9" fillId="0" borderId="0" xfId="0" applyFont="1" applyBorder="1" applyAlignment="1">
      <alignment wrapText="1"/>
    </xf>
    <xf numFmtId="9" fontId="9" fillId="0" borderId="0" xfId="2" applyFont="1" applyBorder="1"/>
    <xf numFmtId="165" fontId="9" fillId="0" borderId="0" xfId="2" applyNumberFormat="1" applyFont="1" applyBorder="1"/>
    <xf numFmtId="9" fontId="1" fillId="0" borderId="0" xfId="2" applyFill="1" applyBorder="1"/>
    <xf numFmtId="165" fontId="1" fillId="0" borderId="0" xfId="2" applyNumberFormat="1" applyFill="1" applyBorder="1"/>
    <xf numFmtId="0" fontId="25" fillId="0" borderId="0" xfId="0" applyFont="1" applyFill="1"/>
    <xf numFmtId="2" fontId="0" fillId="0" borderId="3" xfId="0" applyNumberFormat="1" applyBorder="1"/>
    <xf numFmtId="0" fontId="0" fillId="0" borderId="0" xfId="0"/>
    <xf numFmtId="0" fontId="19" fillId="0" borderId="12" xfId="0" applyFont="1" applyBorder="1"/>
    <xf numFmtId="0" fontId="18" fillId="2" borderId="4" xfId="0" applyFont="1" applyFill="1" applyBorder="1"/>
    <xf numFmtId="2" fontId="0" fillId="0" borderId="1" xfId="0" applyNumberFormat="1" applyBorder="1"/>
    <xf numFmtId="0" fontId="2" fillId="0" borderId="12" xfId="0" applyFont="1" applyBorder="1"/>
    <xf numFmtId="0" fontId="2" fillId="0" borderId="12" xfId="0" applyFont="1" applyBorder="1"/>
    <xf numFmtId="0" fontId="19" fillId="0" borderId="4" xfId="0" applyFont="1" applyBorder="1"/>
    <xf numFmtId="0" fontId="19" fillId="0" borderId="7" xfId="0" applyFont="1" applyBorder="1"/>
    <xf numFmtId="0" fontId="0" fillId="0" borderId="1" xfId="0" applyBorder="1"/>
    <xf numFmtId="0" fontId="3" fillId="0" borderId="6" xfId="0" applyFont="1" applyBorder="1"/>
    <xf numFmtId="0" fontId="18" fillId="0" borderId="8" xfId="0" applyFont="1" applyBorder="1"/>
    <xf numFmtId="0" fontId="19" fillId="0" borderId="4" xfId="0" applyFont="1" applyBorder="1"/>
    <xf numFmtId="0" fontId="19" fillId="0" borderId="7" xfId="0" applyFont="1" applyBorder="1"/>
    <xf numFmtId="2" fontId="0" fillId="0" borderId="0" xfId="0" applyNumberFormat="1"/>
    <xf numFmtId="164" fontId="19" fillId="0" borderId="12" xfId="1" applyNumberFormat="1" applyFont="1" applyBorder="1"/>
    <xf numFmtId="164" fontId="0" fillId="0" borderId="0" xfId="1" applyNumberFormat="1" applyFont="1" applyBorder="1"/>
    <xf numFmtId="164" fontId="19" fillId="0" borderId="0" xfId="1" applyNumberFormat="1" applyFont="1" applyBorder="1"/>
    <xf numFmtId="164" fontId="19" fillId="0" borderId="7" xfId="1" applyNumberFormat="1" applyFont="1" applyBorder="1"/>
    <xf numFmtId="164" fontId="0" fillId="0" borderId="1" xfId="1" applyNumberFormat="1" applyFont="1" applyBorder="1"/>
    <xf numFmtId="43" fontId="19" fillId="0" borderId="4" xfId="1" applyFont="1" applyBorder="1"/>
    <xf numFmtId="43" fontId="0" fillId="0" borderId="0" xfId="1" applyFont="1" applyBorder="1"/>
    <xf numFmtId="43" fontId="2" fillId="0" borderId="0" xfId="1" applyFont="1" applyBorder="1"/>
    <xf numFmtId="43" fontId="19" fillId="0" borderId="13" xfId="1" applyFont="1" applyBorder="1"/>
    <xf numFmtId="43" fontId="19" fillId="0" borderId="14" xfId="1" applyFont="1" applyBorder="1"/>
    <xf numFmtId="9" fontId="0" fillId="4" borderId="0" xfId="2" applyFont="1" applyFill="1"/>
    <xf numFmtId="0" fontId="3" fillId="0" borderId="6" xfId="0" applyFont="1" applyFill="1" applyBorder="1"/>
    <xf numFmtId="0" fontId="21" fillId="0" borderId="3" xfId="0" applyFont="1" applyFill="1" applyBorder="1"/>
    <xf numFmtId="166" fontId="0" fillId="0" borderId="7" xfId="0" applyNumberFormat="1" applyBorder="1"/>
    <xf numFmtId="0" fontId="0" fillId="8" borderId="0" xfId="0" applyFill="1"/>
    <xf numFmtId="0" fontId="28" fillId="8" borderId="0" xfId="0" applyFont="1" applyFill="1"/>
    <xf numFmtId="0" fontId="27" fillId="0" borderId="0" xfId="0" applyFont="1"/>
    <xf numFmtId="0" fontId="2" fillId="8" borderId="0" xfId="0" applyFont="1" applyFill="1"/>
    <xf numFmtId="0" fontId="0" fillId="8" borderId="0" xfId="0" applyFill="1" applyAlignment="1">
      <alignment horizontal="center"/>
    </xf>
    <xf numFmtId="0" fontId="29" fillId="8" borderId="0" xfId="0" applyFont="1" applyFill="1"/>
    <xf numFmtId="0" fontId="32" fillId="8" borderId="0" xfId="0" applyFont="1" applyFill="1" applyAlignment="1">
      <alignment horizontal="left" vertical="center" readingOrder="1"/>
    </xf>
    <xf numFmtId="0" fontId="11" fillId="8" borderId="0" xfId="0" applyFont="1" applyFill="1" applyAlignment="1">
      <alignment vertical="center"/>
    </xf>
    <xf numFmtId="0" fontId="2" fillId="8" borderId="0" xfId="0" applyFont="1" applyFill="1" applyAlignment="1">
      <alignment vertical="center"/>
    </xf>
    <xf numFmtId="0" fontId="13" fillId="8" borderId="0" xfId="0" applyFont="1" applyFill="1"/>
    <xf numFmtId="0" fontId="23" fillId="0" borderId="0" xfId="0" applyFont="1"/>
    <xf numFmtId="0" fontId="3" fillId="11" borderId="0" xfId="0" applyFont="1" applyFill="1"/>
    <xf numFmtId="0" fontId="0" fillId="11" borderId="0" xfId="0" applyFill="1"/>
    <xf numFmtId="2" fontId="3" fillId="11" borderId="0" xfId="0" applyNumberFormat="1" applyFont="1" applyFill="1"/>
    <xf numFmtId="2" fontId="0" fillId="11" borderId="0" xfId="0" applyNumberFormat="1" applyFill="1"/>
    <xf numFmtId="0" fontId="5" fillId="11" borderId="0" xfId="0" applyFont="1" applyFill="1"/>
    <xf numFmtId="2" fontId="13" fillId="11" borderId="0" xfId="0" applyNumberFormat="1" applyFont="1" applyFill="1"/>
    <xf numFmtId="0" fontId="23" fillId="11" borderId="0" xfId="0" applyFont="1" applyFill="1"/>
    <xf numFmtId="2" fontId="5" fillId="11" borderId="0" xfId="0" applyNumberFormat="1" applyFont="1" applyFill="1"/>
    <xf numFmtId="9" fontId="5" fillId="0" borderId="0" xfId="2" applyFont="1"/>
    <xf numFmtId="0" fontId="28" fillId="0" borderId="0" xfId="0" applyFont="1"/>
    <xf numFmtId="2" fontId="28" fillId="0" borderId="0" xfId="0" applyNumberFormat="1" applyFont="1"/>
    <xf numFmtId="0" fontId="31" fillId="0" borderId="0" xfId="0" applyFont="1"/>
    <xf numFmtId="0" fontId="28" fillId="0" borderId="0" xfId="0" applyFont="1" applyBorder="1"/>
    <xf numFmtId="0" fontId="28" fillId="0" borderId="0" xfId="0" applyFont="1" applyFill="1" applyBorder="1"/>
    <xf numFmtId="0" fontId="21" fillId="0" borderId="11" xfId="0" applyFont="1" applyFill="1" applyBorder="1"/>
    <xf numFmtId="0" fontId="16" fillId="0" borderId="2" xfId="0" applyFont="1" applyFill="1" applyBorder="1"/>
    <xf numFmtId="0" fontId="28" fillId="0" borderId="11" xfId="0" applyFont="1" applyBorder="1"/>
    <xf numFmtId="3" fontId="28" fillId="0" borderId="5" xfId="0" applyNumberFormat="1" applyFont="1" applyBorder="1"/>
    <xf numFmtId="3" fontId="28" fillId="0" borderId="0" xfId="0" applyNumberFormat="1" applyFont="1"/>
    <xf numFmtId="0" fontId="28" fillId="0" borderId="3" xfId="0" applyFont="1" applyBorder="1"/>
    <xf numFmtId="0" fontId="27" fillId="0" borderId="4" xfId="0" applyFont="1" applyBorder="1"/>
    <xf numFmtId="164" fontId="28" fillId="0" borderId="0" xfId="1" applyNumberFormat="1" applyFont="1"/>
    <xf numFmtId="0" fontId="18" fillId="0" borderId="4" xfId="0" applyFont="1" applyFill="1" applyBorder="1"/>
    <xf numFmtId="3" fontId="28" fillId="0" borderId="1" xfId="0" applyNumberFormat="1" applyFont="1" applyBorder="1"/>
    <xf numFmtId="0" fontId="28" fillId="0" borderId="1" xfId="0" applyFont="1" applyBorder="1"/>
    <xf numFmtId="0" fontId="0" fillId="5" borderId="0" xfId="0" applyFill="1"/>
    <xf numFmtId="0" fontId="0" fillId="5" borderId="1" xfId="0" applyFill="1" applyBorder="1"/>
    <xf numFmtId="0" fontId="5" fillId="0" borderId="4" xfId="0" applyFont="1" applyBorder="1"/>
    <xf numFmtId="0" fontId="5" fillId="5" borderId="0" xfId="0" applyFont="1" applyFill="1" applyAlignment="1">
      <alignment horizontal="center"/>
    </xf>
    <xf numFmtId="0" fontId="5" fillId="0" borderId="7" xfId="0" applyFont="1" applyBorder="1"/>
    <xf numFmtId="0" fontId="5" fillId="5" borderId="1" xfId="0" applyFont="1" applyFill="1" applyBorder="1" applyAlignment="1">
      <alignment horizontal="center"/>
    </xf>
    <xf numFmtId="0" fontId="28" fillId="0" borderId="4" xfId="0" applyFont="1" applyBorder="1"/>
    <xf numFmtId="2" fontId="5" fillId="5" borderId="0" xfId="0" applyNumberFormat="1" applyFont="1" applyFill="1"/>
    <xf numFmtId="2" fontId="5" fillId="5" borderId="3" xfId="0" applyNumberFormat="1" applyFont="1" applyFill="1" applyBorder="1"/>
    <xf numFmtId="164" fontId="28" fillId="0" borderId="0" xfId="1" applyNumberFormat="1" applyFont="1" applyBorder="1"/>
    <xf numFmtId="164" fontId="28" fillId="0" borderId="1" xfId="1" applyNumberFormat="1" applyFont="1" applyBorder="1"/>
    <xf numFmtId="164" fontId="0" fillId="5" borderId="0" xfId="1" applyNumberFormat="1" applyFont="1" applyFill="1" applyBorder="1"/>
    <xf numFmtId="164" fontId="0" fillId="5" borderId="0" xfId="1" applyNumberFormat="1" applyFont="1" applyFill="1"/>
    <xf numFmtId="164" fontId="0" fillId="5" borderId="1" xfId="1" applyNumberFormat="1" applyFont="1" applyFill="1" applyBorder="1"/>
    <xf numFmtId="2" fontId="0" fillId="3" borderId="5" xfId="0" applyNumberFormat="1" applyFill="1" applyBorder="1"/>
    <xf numFmtId="2" fontId="0" fillId="3" borderId="3" xfId="0" applyNumberFormat="1" applyFill="1" applyBorder="1"/>
    <xf numFmtId="2" fontId="0" fillId="3" borderId="1" xfId="0" applyNumberFormat="1" applyFill="1" applyBorder="1"/>
    <xf numFmtId="0" fontId="0" fillId="0" borderId="2" xfId="0" applyBorder="1"/>
    <xf numFmtId="0" fontId="5" fillId="5" borderId="0" xfId="0" applyFont="1" applyFill="1" applyBorder="1" applyAlignment="1">
      <alignment horizontal="center"/>
    </xf>
    <xf numFmtId="0" fontId="0" fillId="5" borderId="0" xfId="0" applyFill="1" applyBorder="1"/>
    <xf numFmtId="0" fontId="0" fillId="3" borderId="3" xfId="0" applyFill="1" applyBorder="1"/>
    <xf numFmtId="9" fontId="0" fillId="3" borderId="0" xfId="0" applyNumberFormat="1" applyFill="1" applyBorder="1"/>
    <xf numFmtId="9" fontId="0" fillId="3" borderId="1" xfId="0" applyNumberFormat="1" applyFill="1" applyBorder="1"/>
    <xf numFmtId="9" fontId="0" fillId="4" borderId="1" xfId="2" applyFont="1" applyFill="1" applyBorder="1"/>
    <xf numFmtId="0" fontId="11" fillId="0" borderId="5" xfId="0" applyFont="1" applyFill="1" applyBorder="1" applyAlignment="1">
      <alignment horizontal="left" vertical="center"/>
    </xf>
    <xf numFmtId="0" fontId="33" fillId="0" borderId="0" xfId="0" applyFont="1" applyBorder="1"/>
    <xf numFmtId="0" fontId="0" fillId="0" borderId="0" xfId="0" applyFont="1"/>
    <xf numFmtId="43" fontId="19" fillId="0" borderId="15" xfId="1" applyFont="1" applyFill="1" applyBorder="1"/>
    <xf numFmtId="2" fontId="0" fillId="5" borderId="5" xfId="0" applyNumberFormat="1" applyFill="1" applyBorder="1"/>
    <xf numFmtId="43" fontId="0" fillId="5" borderId="5" xfId="1" applyFont="1" applyFill="1" applyBorder="1"/>
    <xf numFmtId="43" fontId="0" fillId="5" borderId="0" xfId="1" applyFont="1" applyFill="1" applyBorder="1"/>
    <xf numFmtId="0" fontId="27" fillId="0" borderId="0" xfId="0" applyFont="1" applyFill="1" applyBorder="1"/>
    <xf numFmtId="0" fontId="27" fillId="0" borderId="0" xfId="0" applyFont="1" applyBorder="1"/>
    <xf numFmtId="0" fontId="28" fillId="0" borderId="1" xfId="0" applyFont="1" applyFill="1" applyBorder="1"/>
    <xf numFmtId="2" fontId="28" fillId="0" borderId="1" xfId="0" applyNumberFormat="1" applyFont="1" applyFill="1" applyBorder="1"/>
    <xf numFmtId="2" fontId="0" fillId="5" borderId="0" xfId="0" applyNumberFormat="1" applyFill="1" applyBorder="1"/>
    <xf numFmtId="9" fontId="5" fillId="0" borderId="12" xfId="2" applyFont="1" applyBorder="1"/>
    <xf numFmtId="9" fontId="5" fillId="5" borderId="0" xfId="2" applyFont="1" applyFill="1" applyBorder="1"/>
    <xf numFmtId="9" fontId="5" fillId="0" borderId="0" xfId="2" applyFont="1" applyBorder="1"/>
    <xf numFmtId="10" fontId="5" fillId="5" borderId="0" xfId="2" applyNumberFormat="1" applyFont="1" applyFill="1" applyBorder="1"/>
    <xf numFmtId="165" fontId="5" fillId="0" borderId="0" xfId="2" applyNumberFormat="1" applyFont="1"/>
    <xf numFmtId="10" fontId="5" fillId="0" borderId="1" xfId="2" applyNumberFormat="1" applyFont="1" applyBorder="1"/>
    <xf numFmtId="165" fontId="5" fillId="5" borderId="1" xfId="2" applyNumberFormat="1" applyFont="1" applyFill="1" applyBorder="1"/>
    <xf numFmtId="165" fontId="5" fillId="0" borderId="1" xfId="2" applyNumberFormat="1" applyFont="1" applyBorder="1"/>
    <xf numFmtId="0" fontId="16" fillId="0" borderId="4" xfId="0" applyFont="1" applyBorder="1"/>
    <xf numFmtId="3" fontId="11" fillId="5" borderId="0" xfId="0" applyNumberFormat="1" applyFont="1" applyFill="1"/>
    <xf numFmtId="0" fontId="11" fillId="0" borderId="12" xfId="0" applyFont="1" applyBorder="1"/>
    <xf numFmtId="0" fontId="0" fillId="0" borderId="0" xfId="0" applyFont="1" applyFill="1" applyBorder="1" applyAlignment="1"/>
    <xf numFmtId="0" fontId="34" fillId="0" borderId="0" xfId="5"/>
    <xf numFmtId="15" fontId="0" fillId="0" borderId="0" xfId="0" applyNumberFormat="1"/>
    <xf numFmtId="43" fontId="28" fillId="0" borderId="0" xfId="1" applyFont="1"/>
    <xf numFmtId="0" fontId="7" fillId="4" borderId="4" xfId="0" applyFont="1" applyFill="1" applyBorder="1"/>
    <xf numFmtId="0" fontId="2" fillId="4" borderId="0" xfId="0" applyFont="1" applyFill="1"/>
    <xf numFmtId="0" fontId="0" fillId="8" borderId="0" xfId="0" applyFill="1" applyAlignment="1">
      <alignment wrapText="1"/>
    </xf>
    <xf numFmtId="0" fontId="5" fillId="8" borderId="0" xfId="0" applyFont="1" applyFill="1" applyAlignment="1">
      <alignment wrapText="1"/>
    </xf>
    <xf numFmtId="9" fontId="28" fillId="0" borderId="0" xfId="0" applyNumberFormat="1" applyFont="1"/>
    <xf numFmtId="0" fontId="2" fillId="5" borderId="0" xfId="0" applyFont="1" applyFill="1"/>
    <xf numFmtId="9" fontId="2" fillId="5" borderId="0" xfId="0" applyNumberFormat="1" applyFont="1" applyFill="1"/>
    <xf numFmtId="1" fontId="23" fillId="7" borderId="9" xfId="0" applyNumberFormat="1" applyFont="1" applyFill="1" applyBorder="1"/>
    <xf numFmtId="0" fontId="27" fillId="0" borderId="0" xfId="0" applyFont="1" applyAlignment="1">
      <alignment wrapText="1"/>
    </xf>
    <xf numFmtId="43" fontId="27" fillId="0" borderId="0" xfId="1" applyFont="1" applyFill="1" applyBorder="1"/>
    <xf numFmtId="0" fontId="33" fillId="0" borderId="0" xfId="0" applyFont="1"/>
    <xf numFmtId="43" fontId="27" fillId="0" borderId="1" xfId="1" applyFont="1" applyFill="1" applyBorder="1"/>
    <xf numFmtId="43" fontId="27" fillId="0" borderId="0" xfId="1" applyFont="1" applyFill="1"/>
    <xf numFmtId="0" fontId="28" fillId="3" borderId="0" xfId="0" applyFont="1" applyFill="1"/>
    <xf numFmtId="2" fontId="28" fillId="3" borderId="0" xfId="0" applyNumberFormat="1" applyFont="1" applyFill="1"/>
    <xf numFmtId="0" fontId="28" fillId="3" borderId="1" xfId="0" applyFont="1" applyFill="1" applyBorder="1"/>
    <xf numFmtId="9" fontId="0" fillId="13" borderId="0" xfId="2" applyFont="1" applyFill="1"/>
    <xf numFmtId="0" fontId="0" fillId="3" borderId="11" xfId="0" applyFill="1" applyBorder="1"/>
    <xf numFmtId="0" fontId="0" fillId="3" borderId="2" xfId="0" applyFill="1" applyBorder="1"/>
    <xf numFmtId="0" fontId="5" fillId="3" borderId="3" xfId="0" applyFont="1" applyFill="1" applyBorder="1"/>
    <xf numFmtId="2" fontId="0" fillId="5" borderId="2" xfId="0" applyNumberFormat="1" applyFill="1" applyBorder="1"/>
    <xf numFmtId="165" fontId="0" fillId="5" borderId="5" xfId="1" applyNumberFormat="1" applyFont="1" applyFill="1" applyBorder="1"/>
    <xf numFmtId="165" fontId="0" fillId="5" borderId="0" xfId="1" applyNumberFormat="1" applyFont="1" applyFill="1" applyBorder="1"/>
    <xf numFmtId="165" fontId="0" fillId="5" borderId="1" xfId="1" applyNumberFormat="1" applyFont="1" applyFill="1" applyBorder="1"/>
    <xf numFmtId="2" fontId="28" fillId="0" borderId="0" xfId="0" applyNumberFormat="1" applyFont="1" applyBorder="1"/>
    <xf numFmtId="0" fontId="0" fillId="3" borderId="5" xfId="0" applyFill="1" applyBorder="1"/>
    <xf numFmtId="0" fontId="11" fillId="3" borderId="4" xfId="0" applyFont="1" applyFill="1" applyBorder="1"/>
    <xf numFmtId="0" fontId="18" fillId="5" borderId="4" xfId="0" applyFont="1" applyFill="1" applyBorder="1"/>
    <xf numFmtId="0" fontId="6" fillId="0" borderId="0" xfId="0" applyFont="1" applyFill="1" applyBorder="1"/>
    <xf numFmtId="0" fontId="0" fillId="0" borderId="15" xfId="0" applyFont="1" applyBorder="1"/>
    <xf numFmtId="167" fontId="0" fillId="3" borderId="11" xfId="0" applyNumberFormat="1" applyFill="1" applyBorder="1"/>
    <xf numFmtId="167" fontId="0" fillId="3" borderId="0" xfId="0" applyNumberFormat="1" applyFill="1"/>
    <xf numFmtId="167" fontId="0" fillId="3" borderId="5" xfId="0" applyNumberFormat="1" applyFill="1" applyBorder="1"/>
    <xf numFmtId="0" fontId="35" fillId="0" borderId="0" xfId="0" applyFont="1"/>
    <xf numFmtId="0" fontId="6" fillId="0" borderId="0" xfId="0" applyFont="1" applyBorder="1"/>
    <xf numFmtId="0" fontId="6" fillId="0" borderId="0" xfId="0" applyFont="1" applyBorder="1" applyAlignment="1">
      <alignment vertical="center"/>
    </xf>
    <xf numFmtId="0" fontId="35" fillId="0" borderId="0" xfId="0" applyFont="1" applyBorder="1"/>
    <xf numFmtId="0" fontId="6" fillId="0" borderId="0" xfId="0" applyFont="1" applyAlignment="1">
      <alignment vertical="center"/>
    </xf>
    <xf numFmtId="0" fontId="35" fillId="0" borderId="14" xfId="0" applyFont="1" applyFill="1" applyBorder="1"/>
    <xf numFmtId="2" fontId="6" fillId="0" borderId="0" xfId="0" applyNumberFormat="1" applyFont="1" applyBorder="1"/>
    <xf numFmtId="0" fontId="36" fillId="0" borderId="0" xfId="0" applyFont="1" applyFill="1" applyBorder="1"/>
    <xf numFmtId="2" fontId="28" fillId="0" borderId="0" xfId="0" applyNumberFormat="1" applyFont="1" applyFill="1" applyBorder="1"/>
    <xf numFmtId="43" fontId="19" fillId="0" borderId="0" xfId="1" applyFont="1" applyFill="1" applyBorder="1"/>
    <xf numFmtId="43" fontId="19" fillId="0" borderId="0" xfId="1" applyFont="1" applyBorder="1"/>
    <xf numFmtId="0" fontId="24" fillId="0" borderId="0" xfId="0" applyFont="1" applyBorder="1"/>
    <xf numFmtId="0" fontId="23" fillId="0" borderId="0" xfId="0" applyFont="1" applyBorder="1"/>
    <xf numFmtId="0" fontId="13" fillId="0" borderId="0" xfId="0" applyFont="1" applyFill="1" applyBorder="1"/>
    <xf numFmtId="0" fontId="6" fillId="0" borderId="1" xfId="0" applyFont="1" applyBorder="1"/>
    <xf numFmtId="2" fontId="0" fillId="5" borderId="1" xfId="0" applyNumberFormat="1" applyFill="1" applyBorder="1"/>
    <xf numFmtId="2" fontId="6" fillId="0" borderId="1" xfId="0" applyNumberFormat="1" applyFont="1" applyBorder="1"/>
    <xf numFmtId="2" fontId="5" fillId="5" borderId="0" xfId="0" applyNumberFormat="1" applyFont="1" applyFill="1" applyBorder="1"/>
    <xf numFmtId="0" fontId="37" fillId="0" borderId="0" xfId="0" applyFont="1"/>
    <xf numFmtId="0" fontId="18" fillId="0" borderId="0" xfId="0" applyFont="1"/>
    <xf numFmtId="0" fontId="19" fillId="0" borderId="0" xfId="0" applyFont="1"/>
    <xf numFmtId="0" fontId="17" fillId="0" borderId="5" xfId="0" applyFont="1" applyBorder="1"/>
    <xf numFmtId="0" fontId="19" fillId="0" borderId="5" xfId="0" applyFont="1" applyBorder="1"/>
    <xf numFmtId="166" fontId="28" fillId="0" borderId="0" xfId="0" applyNumberFormat="1" applyFont="1"/>
    <xf numFmtId="166" fontId="0" fillId="3" borderId="0" xfId="0" applyNumberFormat="1" applyFill="1"/>
    <xf numFmtId="165" fontId="28" fillId="0" borderId="0" xfId="0" applyNumberFormat="1" applyFont="1"/>
    <xf numFmtId="0" fontId="38" fillId="0" borderId="0" xfId="0" applyFont="1" applyAlignment="1">
      <alignment horizontal="left" vertical="center" indent="5"/>
    </xf>
    <xf numFmtId="0" fontId="39" fillId="0" borderId="4" xfId="0" applyFont="1" applyBorder="1"/>
    <xf numFmtId="0" fontId="40" fillId="0" borderId="0" xfId="0" applyFont="1"/>
    <xf numFmtId="0" fontId="41" fillId="0" borderId="0" xfId="0" applyFont="1"/>
    <xf numFmtId="0" fontId="39" fillId="0" borderId="0" xfId="0" applyFont="1"/>
    <xf numFmtId="0" fontId="39" fillId="0" borderId="8" xfId="0" applyFont="1" applyBorder="1"/>
    <xf numFmtId="0" fontId="40" fillId="0" borderId="6" xfId="0" applyFont="1" applyBorder="1"/>
    <xf numFmtId="0" fontId="39" fillId="0" borderId="12" xfId="0" applyFont="1" applyBorder="1"/>
    <xf numFmtId="0" fontId="41" fillId="0" borderId="5" xfId="0" applyFont="1" applyBorder="1"/>
    <xf numFmtId="0" fontId="42" fillId="0" borderId="7" xfId="0" applyFont="1" applyBorder="1"/>
    <xf numFmtId="0" fontId="41" fillId="0" borderId="1" xfId="0" applyFont="1" applyBorder="1"/>
    <xf numFmtId="0" fontId="41" fillId="0" borderId="0" xfId="0" applyFont="1" applyBorder="1"/>
    <xf numFmtId="0" fontId="41" fillId="0" borderId="0" xfId="0" applyFont="1" applyFill="1" applyBorder="1"/>
    <xf numFmtId="0" fontId="42" fillId="0" borderId="4" xfId="0" applyFont="1" applyBorder="1"/>
    <xf numFmtId="0" fontId="41" fillId="0" borderId="12" xfId="0" applyFont="1" applyBorder="1"/>
    <xf numFmtId="0" fontId="40" fillId="0" borderId="7" xfId="0" applyFont="1" applyBorder="1"/>
    <xf numFmtId="0" fontId="39" fillId="2" borderId="0" xfId="0" applyFont="1" applyFill="1"/>
    <xf numFmtId="43" fontId="0" fillId="0" borderId="0" xfId="1" applyFont="1" applyFill="1" applyBorder="1"/>
    <xf numFmtId="167" fontId="0" fillId="5" borderId="11" xfId="0" applyNumberFormat="1" applyFill="1" applyBorder="1"/>
    <xf numFmtId="167" fontId="0" fillId="5" borderId="2" xfId="0" applyNumberFormat="1" applyFill="1" applyBorder="1"/>
    <xf numFmtId="167" fontId="0" fillId="5" borderId="0" xfId="0" applyNumberFormat="1" applyFill="1" applyBorder="1"/>
    <xf numFmtId="167" fontId="2" fillId="5" borderId="0" xfId="0" applyNumberFormat="1" applyFont="1" applyFill="1" applyBorder="1"/>
    <xf numFmtId="0" fontId="4" fillId="0" borderId="0" xfId="0" applyFont="1" applyAlignment="1">
      <alignment vertical="center"/>
    </xf>
    <xf numFmtId="0" fontId="43" fillId="0" borderId="0" xfId="0" applyFont="1" applyAlignment="1">
      <alignment vertical="center"/>
    </xf>
    <xf numFmtId="168" fontId="28" fillId="0" borderId="5" xfId="1" applyNumberFormat="1" applyFont="1" applyBorder="1"/>
    <xf numFmtId="43" fontId="6" fillId="0" borderId="0" xfId="1" applyFont="1" applyFill="1" applyBorder="1"/>
    <xf numFmtId="43" fontId="0" fillId="0" borderId="1" xfId="1" applyFont="1" applyBorder="1"/>
    <xf numFmtId="43" fontId="5" fillId="0" borderId="0" xfId="1" applyFont="1" applyBorder="1"/>
    <xf numFmtId="43" fontId="5" fillId="0" borderId="0" xfId="1" applyFont="1"/>
    <xf numFmtId="43" fontId="5" fillId="0" borderId="1" xfId="1" applyFont="1" applyBorder="1"/>
    <xf numFmtId="43" fontId="0" fillId="3" borderId="5" xfId="1" applyFont="1" applyFill="1" applyBorder="1"/>
    <xf numFmtId="43" fontId="0" fillId="3" borderId="0" xfId="1" applyFont="1" applyFill="1"/>
    <xf numFmtId="43" fontId="0" fillId="3" borderId="1" xfId="1" applyFont="1" applyFill="1" applyBorder="1"/>
    <xf numFmtId="43" fontId="28" fillId="0" borderId="0" xfId="1" applyFont="1" applyBorder="1"/>
    <xf numFmtId="43" fontId="28" fillId="0" borderId="1" xfId="1" applyFont="1" applyBorder="1"/>
    <xf numFmtId="0" fontId="18" fillId="0" borderId="8" xfId="0" applyNumberFormat="1" applyFont="1" applyBorder="1"/>
    <xf numFmtId="0" fontId="3" fillId="0" borderId="6" xfId="0" applyNumberFormat="1" applyFont="1" applyBorder="1"/>
    <xf numFmtId="0" fontId="3" fillId="0" borderId="6" xfId="1" applyNumberFormat="1" applyFont="1" applyBorder="1"/>
    <xf numFmtId="0" fontId="0" fillId="0" borderId="0" xfId="0" applyNumberFormat="1"/>
    <xf numFmtId="2" fontId="0" fillId="5" borderId="0" xfId="0" applyNumberFormat="1" applyFont="1" applyFill="1" applyBorder="1"/>
    <xf numFmtId="43" fontId="2" fillId="12" borderId="0" xfId="1" applyFont="1" applyFill="1" applyAlignment="1">
      <alignment horizontal="center"/>
    </xf>
    <xf numFmtId="0" fontId="0" fillId="8" borderId="0" xfId="0" applyFill="1" applyAlignment="1">
      <alignment horizontal="left" wrapText="1"/>
    </xf>
    <xf numFmtId="0" fontId="5" fillId="0" borderId="0" xfId="0" applyFont="1" applyAlignment="1">
      <alignment horizontal="left" vertical="center" wrapText="1"/>
    </xf>
    <xf numFmtId="0" fontId="2" fillId="11" borderId="0" xfId="0" applyFont="1" applyFill="1" applyAlignment="1">
      <alignment horizontal="center"/>
    </xf>
    <xf numFmtId="0" fontId="28" fillId="0" borderId="0" xfId="0" applyFont="1" applyAlignment="1">
      <alignment horizontal="center" vertical="center" wrapText="1"/>
    </xf>
    <xf numFmtId="0" fontId="28" fillId="0" borderId="1" xfId="0" applyFont="1" applyBorder="1" applyAlignment="1">
      <alignment horizontal="center" vertical="center" wrapText="1"/>
    </xf>
    <xf numFmtId="0" fontId="27" fillId="0" borderId="0" xfId="0" applyFont="1" applyAlignment="1">
      <alignment horizontal="center" vertical="center" wrapText="1"/>
    </xf>
    <xf numFmtId="0" fontId="0" fillId="0" borderId="0"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2" fillId="0" borderId="11" xfId="0" applyFont="1" applyBorder="1" applyAlignment="1">
      <alignment horizontal="center"/>
    </xf>
    <xf numFmtId="0" fontId="2" fillId="0" borderId="5" xfId="0" applyFont="1" applyBorder="1" applyAlignment="1">
      <alignment horizontal="center"/>
    </xf>
    <xf numFmtId="0" fontId="2" fillId="0" borderId="12" xfId="0" applyFont="1" applyBorder="1" applyAlignment="1">
      <alignment horizontal="center"/>
    </xf>
    <xf numFmtId="0" fontId="2" fillId="0" borderId="10" xfId="0" applyFont="1" applyBorder="1" applyAlignment="1">
      <alignment horizontal="center"/>
    </xf>
    <xf numFmtId="0" fontId="2" fillId="0" borderId="6" xfId="0" applyFont="1" applyBorder="1" applyAlignment="1">
      <alignment horizontal="center"/>
    </xf>
    <xf numFmtId="0" fontId="2" fillId="0" borderId="8" xfId="0" applyFont="1" applyBorder="1" applyAlignment="1">
      <alignment horizontal="center"/>
    </xf>
  </cellXfs>
  <cellStyles count="6">
    <cellStyle name="Comma" xfId="1" builtinId="3"/>
    <cellStyle name="Hyperlink" xfId="5" builtinId="8"/>
    <cellStyle name="Normal" xfId="0" builtinId="0"/>
    <cellStyle name="Normal 2" xfId="3" xr:uid="{0B040C63-D17F-47E8-9B1F-67400DE1548C}"/>
    <cellStyle name="Percent" xfId="2" builtinId="5"/>
    <cellStyle name="標準_Fiji" xfId="4" xr:uid="{07272587-0113-49D3-8553-AE3D3E15C11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microsoft.com/office/2017/10/relationships/person" Target="persons/perso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10</xdr:col>
      <xdr:colOff>129540</xdr:colOff>
      <xdr:row>0</xdr:row>
      <xdr:rowOff>76200</xdr:rowOff>
    </xdr:from>
    <xdr:to>
      <xdr:col>12</xdr:col>
      <xdr:colOff>312306</xdr:colOff>
      <xdr:row>5</xdr:row>
      <xdr:rowOff>76086</xdr:rowOff>
    </xdr:to>
    <xdr:pic>
      <xdr:nvPicPr>
        <xdr:cNvPr id="2" name="Picture 1">
          <a:extLst>
            <a:ext uri="{FF2B5EF4-FFF2-40B4-BE49-F238E27FC236}">
              <a16:creationId xmlns:a16="http://schemas.microsoft.com/office/drawing/2014/main" id="{7CEE1389-5CFC-46D7-BC9A-A0A327581897}"/>
            </a:ext>
          </a:extLst>
        </xdr:cNvPr>
        <xdr:cNvPicPr>
          <a:picLocks noChangeAspect="1"/>
        </xdr:cNvPicPr>
      </xdr:nvPicPr>
      <xdr:blipFill>
        <a:blip xmlns:r="http://schemas.openxmlformats.org/officeDocument/2006/relationships" r:embed="rId1"/>
        <a:stretch>
          <a:fillRect/>
        </a:stretch>
      </xdr:blipFill>
      <xdr:spPr>
        <a:xfrm>
          <a:off x="8260080" y="76200"/>
          <a:ext cx="914286" cy="91428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6</xdr:col>
      <xdr:colOff>255270</xdr:colOff>
      <xdr:row>7</xdr:row>
      <xdr:rowOff>30480</xdr:rowOff>
    </xdr:from>
    <xdr:to>
      <xdr:col>8</xdr:col>
      <xdr:colOff>350520</xdr:colOff>
      <xdr:row>10</xdr:row>
      <xdr:rowOff>0</xdr:rowOff>
    </xdr:to>
    <xdr:cxnSp macro="">
      <xdr:nvCxnSpPr>
        <xdr:cNvPr id="207" name="Straight Arrow Connector 206">
          <a:extLst>
            <a:ext uri="{FF2B5EF4-FFF2-40B4-BE49-F238E27FC236}">
              <a16:creationId xmlns:a16="http://schemas.microsoft.com/office/drawing/2014/main" id="{54B46E5C-4499-4778-AD80-A1F61FE44248}"/>
            </a:ext>
          </a:extLst>
        </xdr:cNvPr>
        <xdr:cNvCxnSpPr>
          <a:cxnSpLocks/>
          <a:endCxn id="267" idx="2"/>
        </xdr:cNvCxnSpPr>
      </xdr:nvCxnSpPr>
      <xdr:spPr>
        <a:xfrm flipH="1" flipV="1">
          <a:off x="3897630" y="1310640"/>
          <a:ext cx="735330" cy="533400"/>
        </a:xfrm>
        <a:prstGeom prst="straightConnector1">
          <a:avLst/>
        </a:prstGeom>
        <a:ln w="15875">
          <a:solidFill>
            <a:schemeClr val="tx1">
              <a:lumMod val="95000"/>
              <a:lumOff val="5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0</xdr:row>
      <xdr:rowOff>7620</xdr:rowOff>
    </xdr:from>
    <xdr:to>
      <xdr:col>1</xdr:col>
      <xdr:colOff>38100</xdr:colOff>
      <xdr:row>1</xdr:row>
      <xdr:rowOff>0</xdr:rowOff>
    </xdr:to>
    <xdr:sp macro="" textlink="">
      <xdr:nvSpPr>
        <xdr:cNvPr id="208" name="Rectangle 4">
          <a:extLst>
            <a:ext uri="{FF2B5EF4-FFF2-40B4-BE49-F238E27FC236}">
              <a16:creationId xmlns:a16="http://schemas.microsoft.com/office/drawing/2014/main" id="{FD225F8D-2399-4597-8634-F1500351C6EC}"/>
            </a:ext>
          </a:extLst>
        </xdr:cNvPr>
        <xdr:cNvSpPr>
          <a:spLocks noChangeArrowheads="1"/>
        </xdr:cNvSpPr>
      </xdr:nvSpPr>
      <xdr:spPr bwMode="auto">
        <a:xfrm>
          <a:off x="609600" y="7620"/>
          <a:ext cx="38100" cy="1752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noAutofit/>
        </a:bodyPr>
        <a:lstStyle/>
        <a:p>
          <a:pPr algn="l" rtl="0">
            <a:defRPr sz="1000"/>
          </a:pPr>
          <a:r>
            <a:rPr lang="en-US" sz="1200" b="0" i="0" u="none" strike="noStrike" baseline="0">
              <a:solidFill>
                <a:srgbClr val="000000"/>
              </a:solidFill>
              <a:latin typeface="Times New Roman"/>
              <a:cs typeface="Times New Roman"/>
            </a:rPr>
            <a:t> </a:t>
          </a:r>
        </a:p>
      </xdr:txBody>
    </xdr:sp>
    <xdr:clientData/>
  </xdr:twoCellAnchor>
  <xdr:twoCellAnchor>
    <xdr:from>
      <xdr:col>1</xdr:col>
      <xdr:colOff>0</xdr:colOff>
      <xdr:row>1</xdr:row>
      <xdr:rowOff>175260</xdr:rowOff>
    </xdr:from>
    <xdr:to>
      <xdr:col>1</xdr:col>
      <xdr:colOff>38100</xdr:colOff>
      <xdr:row>2</xdr:row>
      <xdr:rowOff>167640</xdr:rowOff>
    </xdr:to>
    <xdr:sp macro="" textlink="">
      <xdr:nvSpPr>
        <xdr:cNvPr id="209" name="Rectangle 6">
          <a:extLst>
            <a:ext uri="{FF2B5EF4-FFF2-40B4-BE49-F238E27FC236}">
              <a16:creationId xmlns:a16="http://schemas.microsoft.com/office/drawing/2014/main" id="{ED16C8A5-BD15-4A7E-AAB1-8AB97E67C7E5}"/>
            </a:ext>
          </a:extLst>
        </xdr:cNvPr>
        <xdr:cNvSpPr>
          <a:spLocks noChangeArrowheads="1"/>
        </xdr:cNvSpPr>
      </xdr:nvSpPr>
      <xdr:spPr bwMode="auto">
        <a:xfrm>
          <a:off x="609600" y="358140"/>
          <a:ext cx="38100" cy="1752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noAutofit/>
        </a:bodyPr>
        <a:lstStyle/>
        <a:p>
          <a:pPr algn="l" rtl="0">
            <a:defRPr sz="1000"/>
          </a:pPr>
          <a:r>
            <a:rPr lang="en-US" sz="1200" b="0" i="0" u="none" strike="noStrike" baseline="0">
              <a:solidFill>
                <a:srgbClr val="000000"/>
              </a:solidFill>
              <a:latin typeface="Times New Roman"/>
              <a:cs typeface="Times New Roman"/>
            </a:rPr>
            <a:t> </a:t>
          </a:r>
        </a:p>
      </xdr:txBody>
    </xdr:sp>
    <xdr:clientData/>
  </xdr:twoCellAnchor>
  <xdr:twoCellAnchor>
    <xdr:from>
      <xdr:col>1</xdr:col>
      <xdr:colOff>0</xdr:colOff>
      <xdr:row>2</xdr:row>
      <xdr:rowOff>167640</xdr:rowOff>
    </xdr:from>
    <xdr:to>
      <xdr:col>1</xdr:col>
      <xdr:colOff>38100</xdr:colOff>
      <xdr:row>3</xdr:row>
      <xdr:rowOff>160020</xdr:rowOff>
    </xdr:to>
    <xdr:sp macro="" textlink="">
      <xdr:nvSpPr>
        <xdr:cNvPr id="210" name="Rectangle 7">
          <a:extLst>
            <a:ext uri="{FF2B5EF4-FFF2-40B4-BE49-F238E27FC236}">
              <a16:creationId xmlns:a16="http://schemas.microsoft.com/office/drawing/2014/main" id="{8EC96CA8-BEA8-495E-B9F1-FAC1E2CF766F}"/>
            </a:ext>
          </a:extLst>
        </xdr:cNvPr>
        <xdr:cNvSpPr>
          <a:spLocks noChangeArrowheads="1"/>
        </xdr:cNvSpPr>
      </xdr:nvSpPr>
      <xdr:spPr bwMode="auto">
        <a:xfrm>
          <a:off x="609600" y="533400"/>
          <a:ext cx="38100" cy="1752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noAutofit/>
        </a:bodyPr>
        <a:lstStyle/>
        <a:p>
          <a:pPr algn="l" rtl="0">
            <a:defRPr sz="1000"/>
          </a:pPr>
          <a:r>
            <a:rPr lang="en-US" sz="1200" b="0" i="0" u="none" strike="noStrike" baseline="0">
              <a:solidFill>
                <a:srgbClr val="000000"/>
              </a:solidFill>
              <a:latin typeface="Times New Roman"/>
              <a:cs typeface="Times New Roman"/>
            </a:rPr>
            <a:t> </a:t>
          </a:r>
        </a:p>
      </xdr:txBody>
    </xdr:sp>
    <xdr:clientData/>
  </xdr:twoCellAnchor>
  <xdr:twoCellAnchor>
    <xdr:from>
      <xdr:col>1</xdr:col>
      <xdr:colOff>0</xdr:colOff>
      <xdr:row>3</xdr:row>
      <xdr:rowOff>160020</xdr:rowOff>
    </xdr:from>
    <xdr:to>
      <xdr:col>1</xdr:col>
      <xdr:colOff>38100</xdr:colOff>
      <xdr:row>4</xdr:row>
      <xdr:rowOff>152400</xdr:rowOff>
    </xdr:to>
    <xdr:sp macro="" textlink="">
      <xdr:nvSpPr>
        <xdr:cNvPr id="211" name="Rectangle 8">
          <a:extLst>
            <a:ext uri="{FF2B5EF4-FFF2-40B4-BE49-F238E27FC236}">
              <a16:creationId xmlns:a16="http://schemas.microsoft.com/office/drawing/2014/main" id="{99E427CD-F72F-4B79-85E2-C712987AC5CD}"/>
            </a:ext>
          </a:extLst>
        </xdr:cNvPr>
        <xdr:cNvSpPr>
          <a:spLocks noChangeArrowheads="1"/>
        </xdr:cNvSpPr>
      </xdr:nvSpPr>
      <xdr:spPr bwMode="auto">
        <a:xfrm>
          <a:off x="609600" y="708660"/>
          <a:ext cx="38100" cy="1752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noAutofit/>
        </a:bodyPr>
        <a:lstStyle/>
        <a:p>
          <a:pPr algn="l" rtl="0">
            <a:defRPr sz="1000"/>
          </a:pPr>
          <a:r>
            <a:rPr lang="en-US" sz="1200" b="0" i="0" u="none" strike="noStrike" baseline="0">
              <a:solidFill>
                <a:srgbClr val="000000"/>
              </a:solidFill>
              <a:latin typeface="Times New Roman"/>
              <a:cs typeface="Times New Roman"/>
            </a:rPr>
            <a:t> </a:t>
          </a:r>
        </a:p>
      </xdr:txBody>
    </xdr:sp>
    <xdr:clientData/>
  </xdr:twoCellAnchor>
  <xdr:twoCellAnchor>
    <xdr:from>
      <xdr:col>1</xdr:col>
      <xdr:colOff>0</xdr:colOff>
      <xdr:row>4</xdr:row>
      <xdr:rowOff>152400</xdr:rowOff>
    </xdr:from>
    <xdr:to>
      <xdr:col>1</xdr:col>
      <xdr:colOff>38100</xdr:colOff>
      <xdr:row>5</xdr:row>
      <xdr:rowOff>144780</xdr:rowOff>
    </xdr:to>
    <xdr:sp macro="" textlink="">
      <xdr:nvSpPr>
        <xdr:cNvPr id="212" name="Rectangle 9">
          <a:extLst>
            <a:ext uri="{FF2B5EF4-FFF2-40B4-BE49-F238E27FC236}">
              <a16:creationId xmlns:a16="http://schemas.microsoft.com/office/drawing/2014/main" id="{5D68A8F2-DC49-456E-AD58-D492C4CB8BEA}"/>
            </a:ext>
          </a:extLst>
        </xdr:cNvPr>
        <xdr:cNvSpPr>
          <a:spLocks noChangeArrowheads="1"/>
        </xdr:cNvSpPr>
      </xdr:nvSpPr>
      <xdr:spPr bwMode="auto">
        <a:xfrm>
          <a:off x="609600" y="883920"/>
          <a:ext cx="38100" cy="1752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noAutofit/>
        </a:bodyPr>
        <a:lstStyle/>
        <a:p>
          <a:pPr algn="l" rtl="0">
            <a:defRPr sz="1000"/>
          </a:pPr>
          <a:r>
            <a:rPr lang="en-US" sz="1200" b="0" i="0" u="none" strike="noStrike" baseline="0">
              <a:solidFill>
                <a:srgbClr val="000000"/>
              </a:solidFill>
              <a:latin typeface="Times New Roman"/>
              <a:cs typeface="Times New Roman"/>
            </a:rPr>
            <a:t> </a:t>
          </a:r>
        </a:p>
      </xdr:txBody>
    </xdr:sp>
    <xdr:clientData/>
  </xdr:twoCellAnchor>
  <xdr:twoCellAnchor>
    <xdr:from>
      <xdr:col>1</xdr:col>
      <xdr:colOff>0</xdr:colOff>
      <xdr:row>5</xdr:row>
      <xdr:rowOff>144780</xdr:rowOff>
    </xdr:from>
    <xdr:to>
      <xdr:col>1</xdr:col>
      <xdr:colOff>38100</xdr:colOff>
      <xdr:row>6</xdr:row>
      <xdr:rowOff>137160</xdr:rowOff>
    </xdr:to>
    <xdr:sp macro="" textlink="">
      <xdr:nvSpPr>
        <xdr:cNvPr id="213" name="Rectangle 10">
          <a:extLst>
            <a:ext uri="{FF2B5EF4-FFF2-40B4-BE49-F238E27FC236}">
              <a16:creationId xmlns:a16="http://schemas.microsoft.com/office/drawing/2014/main" id="{B5676E8F-20A9-4698-8927-DB43616E5546}"/>
            </a:ext>
          </a:extLst>
        </xdr:cNvPr>
        <xdr:cNvSpPr>
          <a:spLocks noChangeArrowheads="1"/>
        </xdr:cNvSpPr>
      </xdr:nvSpPr>
      <xdr:spPr bwMode="auto">
        <a:xfrm>
          <a:off x="609600" y="1059180"/>
          <a:ext cx="38100" cy="1752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noAutofit/>
        </a:bodyPr>
        <a:lstStyle/>
        <a:p>
          <a:pPr algn="l" rtl="0">
            <a:defRPr sz="1000"/>
          </a:pPr>
          <a:r>
            <a:rPr lang="en-US" sz="1200" b="0" i="0" u="none" strike="noStrike" baseline="0">
              <a:solidFill>
                <a:srgbClr val="000000"/>
              </a:solidFill>
              <a:latin typeface="Times New Roman"/>
              <a:cs typeface="Times New Roman"/>
            </a:rPr>
            <a:t> </a:t>
          </a:r>
        </a:p>
      </xdr:txBody>
    </xdr:sp>
    <xdr:clientData/>
  </xdr:twoCellAnchor>
  <xdr:twoCellAnchor>
    <xdr:from>
      <xdr:col>1</xdr:col>
      <xdr:colOff>0</xdr:colOff>
      <xdr:row>6</xdr:row>
      <xdr:rowOff>137160</xdr:rowOff>
    </xdr:from>
    <xdr:to>
      <xdr:col>1</xdr:col>
      <xdr:colOff>38100</xdr:colOff>
      <xdr:row>7</xdr:row>
      <xdr:rowOff>129540</xdr:rowOff>
    </xdr:to>
    <xdr:sp macro="" textlink="">
      <xdr:nvSpPr>
        <xdr:cNvPr id="214" name="Rectangle 11">
          <a:extLst>
            <a:ext uri="{FF2B5EF4-FFF2-40B4-BE49-F238E27FC236}">
              <a16:creationId xmlns:a16="http://schemas.microsoft.com/office/drawing/2014/main" id="{EBDEB0E2-DD7E-41D0-826A-27A079220079}"/>
            </a:ext>
          </a:extLst>
        </xdr:cNvPr>
        <xdr:cNvSpPr>
          <a:spLocks noChangeArrowheads="1"/>
        </xdr:cNvSpPr>
      </xdr:nvSpPr>
      <xdr:spPr bwMode="auto">
        <a:xfrm>
          <a:off x="609600" y="1234440"/>
          <a:ext cx="38100" cy="1752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noAutofit/>
        </a:bodyPr>
        <a:lstStyle/>
        <a:p>
          <a:pPr algn="l" rtl="0">
            <a:defRPr sz="1000"/>
          </a:pPr>
          <a:r>
            <a:rPr lang="en-US" sz="1200" b="0" i="0" u="none" strike="noStrike" baseline="0">
              <a:solidFill>
                <a:srgbClr val="000000"/>
              </a:solidFill>
              <a:latin typeface="Times New Roman"/>
              <a:cs typeface="Times New Roman"/>
            </a:rPr>
            <a:t> </a:t>
          </a:r>
        </a:p>
      </xdr:txBody>
    </xdr:sp>
    <xdr:clientData/>
  </xdr:twoCellAnchor>
  <xdr:twoCellAnchor>
    <xdr:from>
      <xdr:col>1</xdr:col>
      <xdr:colOff>0</xdr:colOff>
      <xdr:row>7</xdr:row>
      <xdr:rowOff>129540</xdr:rowOff>
    </xdr:from>
    <xdr:to>
      <xdr:col>1</xdr:col>
      <xdr:colOff>38100</xdr:colOff>
      <xdr:row>8</xdr:row>
      <xdr:rowOff>121920</xdr:rowOff>
    </xdr:to>
    <xdr:sp macro="" textlink="">
      <xdr:nvSpPr>
        <xdr:cNvPr id="215" name="Rectangle 12">
          <a:extLst>
            <a:ext uri="{FF2B5EF4-FFF2-40B4-BE49-F238E27FC236}">
              <a16:creationId xmlns:a16="http://schemas.microsoft.com/office/drawing/2014/main" id="{FE9CF55E-8A9C-4CF0-8EC6-25A90C141A77}"/>
            </a:ext>
          </a:extLst>
        </xdr:cNvPr>
        <xdr:cNvSpPr>
          <a:spLocks noChangeArrowheads="1"/>
        </xdr:cNvSpPr>
      </xdr:nvSpPr>
      <xdr:spPr bwMode="auto">
        <a:xfrm>
          <a:off x="609600" y="1409700"/>
          <a:ext cx="38100" cy="1752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noAutofit/>
        </a:bodyPr>
        <a:lstStyle/>
        <a:p>
          <a:pPr algn="l" rtl="0">
            <a:defRPr sz="1000"/>
          </a:pPr>
          <a:r>
            <a:rPr lang="en-US" sz="1200" b="0" i="0" u="none" strike="noStrike" baseline="0">
              <a:solidFill>
                <a:srgbClr val="000000"/>
              </a:solidFill>
              <a:latin typeface="Times New Roman"/>
              <a:cs typeface="Times New Roman"/>
            </a:rPr>
            <a:t> </a:t>
          </a:r>
        </a:p>
      </xdr:txBody>
    </xdr:sp>
    <xdr:clientData/>
  </xdr:twoCellAnchor>
  <xdr:twoCellAnchor>
    <xdr:from>
      <xdr:col>1</xdr:col>
      <xdr:colOff>0</xdr:colOff>
      <xdr:row>8</xdr:row>
      <xdr:rowOff>121920</xdr:rowOff>
    </xdr:from>
    <xdr:to>
      <xdr:col>1</xdr:col>
      <xdr:colOff>38100</xdr:colOff>
      <xdr:row>9</xdr:row>
      <xdr:rowOff>114300</xdr:rowOff>
    </xdr:to>
    <xdr:sp macro="" textlink="">
      <xdr:nvSpPr>
        <xdr:cNvPr id="216" name="Rectangle 13">
          <a:extLst>
            <a:ext uri="{FF2B5EF4-FFF2-40B4-BE49-F238E27FC236}">
              <a16:creationId xmlns:a16="http://schemas.microsoft.com/office/drawing/2014/main" id="{463E5D4E-016F-4B52-9BB2-6D0877E8CAFA}"/>
            </a:ext>
          </a:extLst>
        </xdr:cNvPr>
        <xdr:cNvSpPr>
          <a:spLocks noChangeArrowheads="1"/>
        </xdr:cNvSpPr>
      </xdr:nvSpPr>
      <xdr:spPr bwMode="auto">
        <a:xfrm>
          <a:off x="609600" y="1584960"/>
          <a:ext cx="381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noAutofit/>
        </a:bodyPr>
        <a:lstStyle/>
        <a:p>
          <a:pPr algn="l" rtl="0">
            <a:defRPr sz="1000"/>
          </a:pPr>
          <a:r>
            <a:rPr lang="en-US" sz="1200" b="0" i="0" u="none" strike="noStrike" baseline="0">
              <a:solidFill>
                <a:srgbClr val="000000"/>
              </a:solidFill>
              <a:latin typeface="Times New Roman"/>
              <a:cs typeface="Times New Roman"/>
            </a:rPr>
            <a:t> </a:t>
          </a:r>
        </a:p>
      </xdr:txBody>
    </xdr:sp>
    <xdr:clientData/>
  </xdr:twoCellAnchor>
  <xdr:twoCellAnchor>
    <xdr:from>
      <xdr:col>1</xdr:col>
      <xdr:colOff>0</xdr:colOff>
      <xdr:row>9</xdr:row>
      <xdr:rowOff>114300</xdr:rowOff>
    </xdr:from>
    <xdr:to>
      <xdr:col>1</xdr:col>
      <xdr:colOff>38100</xdr:colOff>
      <xdr:row>10</xdr:row>
      <xdr:rowOff>0</xdr:rowOff>
    </xdr:to>
    <xdr:sp macro="" textlink="">
      <xdr:nvSpPr>
        <xdr:cNvPr id="217" name="Rectangle 14">
          <a:extLst>
            <a:ext uri="{FF2B5EF4-FFF2-40B4-BE49-F238E27FC236}">
              <a16:creationId xmlns:a16="http://schemas.microsoft.com/office/drawing/2014/main" id="{F7D2F53A-AC13-4267-AF95-900C1B0583E4}"/>
            </a:ext>
          </a:extLst>
        </xdr:cNvPr>
        <xdr:cNvSpPr>
          <a:spLocks noChangeArrowheads="1"/>
        </xdr:cNvSpPr>
      </xdr:nvSpPr>
      <xdr:spPr bwMode="auto">
        <a:xfrm>
          <a:off x="609600" y="1775460"/>
          <a:ext cx="38100" cy="685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noAutofit/>
        </a:bodyPr>
        <a:lstStyle/>
        <a:p>
          <a:pPr algn="l" rtl="0">
            <a:defRPr sz="1000"/>
          </a:pPr>
          <a:r>
            <a:rPr lang="en-US" sz="1200" b="0" i="0" u="none" strike="noStrike" baseline="0">
              <a:solidFill>
                <a:srgbClr val="000000"/>
              </a:solidFill>
              <a:latin typeface="Times New Roman"/>
              <a:cs typeface="Times New Roman"/>
            </a:rPr>
            <a:t> </a:t>
          </a:r>
        </a:p>
      </xdr:txBody>
    </xdr:sp>
    <xdr:clientData/>
  </xdr:twoCellAnchor>
  <xdr:twoCellAnchor>
    <xdr:from>
      <xdr:col>1</xdr:col>
      <xdr:colOff>0</xdr:colOff>
      <xdr:row>10</xdr:row>
      <xdr:rowOff>0</xdr:rowOff>
    </xdr:from>
    <xdr:to>
      <xdr:col>1</xdr:col>
      <xdr:colOff>38100</xdr:colOff>
      <xdr:row>10</xdr:row>
      <xdr:rowOff>99060</xdr:rowOff>
    </xdr:to>
    <xdr:sp macro="" textlink="">
      <xdr:nvSpPr>
        <xdr:cNvPr id="218" name="Rectangle 15">
          <a:extLst>
            <a:ext uri="{FF2B5EF4-FFF2-40B4-BE49-F238E27FC236}">
              <a16:creationId xmlns:a16="http://schemas.microsoft.com/office/drawing/2014/main" id="{D6748493-F2A7-4E00-8152-51A5B0BF21B1}"/>
            </a:ext>
          </a:extLst>
        </xdr:cNvPr>
        <xdr:cNvSpPr>
          <a:spLocks noChangeArrowheads="1"/>
        </xdr:cNvSpPr>
      </xdr:nvSpPr>
      <xdr:spPr bwMode="auto">
        <a:xfrm>
          <a:off x="609600" y="1844040"/>
          <a:ext cx="38100" cy="990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noAutofit/>
        </a:bodyPr>
        <a:lstStyle/>
        <a:p>
          <a:pPr algn="l" rtl="0">
            <a:defRPr sz="1000"/>
          </a:pPr>
          <a:r>
            <a:rPr lang="en-US" sz="1200" b="0" i="0" u="none" strike="noStrike" baseline="0">
              <a:solidFill>
                <a:srgbClr val="000000"/>
              </a:solidFill>
              <a:latin typeface="Times New Roman"/>
              <a:cs typeface="Times New Roman"/>
            </a:rPr>
            <a:t> </a:t>
          </a:r>
        </a:p>
      </xdr:txBody>
    </xdr:sp>
    <xdr:clientData/>
  </xdr:twoCellAnchor>
  <xdr:twoCellAnchor>
    <xdr:from>
      <xdr:col>1</xdr:col>
      <xdr:colOff>0</xdr:colOff>
      <xdr:row>10</xdr:row>
      <xdr:rowOff>99060</xdr:rowOff>
    </xdr:from>
    <xdr:to>
      <xdr:col>1</xdr:col>
      <xdr:colOff>38100</xdr:colOff>
      <xdr:row>11</xdr:row>
      <xdr:rowOff>91440</xdr:rowOff>
    </xdr:to>
    <xdr:sp macro="" textlink="">
      <xdr:nvSpPr>
        <xdr:cNvPr id="219" name="Rectangle 16">
          <a:extLst>
            <a:ext uri="{FF2B5EF4-FFF2-40B4-BE49-F238E27FC236}">
              <a16:creationId xmlns:a16="http://schemas.microsoft.com/office/drawing/2014/main" id="{092065C7-18C6-475F-8388-B67396C37C56}"/>
            </a:ext>
          </a:extLst>
        </xdr:cNvPr>
        <xdr:cNvSpPr>
          <a:spLocks noChangeArrowheads="1"/>
        </xdr:cNvSpPr>
      </xdr:nvSpPr>
      <xdr:spPr bwMode="auto">
        <a:xfrm>
          <a:off x="609600" y="1943100"/>
          <a:ext cx="38100" cy="1752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noAutofit/>
        </a:bodyPr>
        <a:lstStyle/>
        <a:p>
          <a:pPr algn="l" rtl="0">
            <a:defRPr sz="1000"/>
          </a:pPr>
          <a:r>
            <a:rPr lang="en-US" sz="1200" b="0" i="0" u="none" strike="noStrike" baseline="0">
              <a:solidFill>
                <a:srgbClr val="000000"/>
              </a:solidFill>
              <a:latin typeface="Times New Roman"/>
              <a:cs typeface="Times New Roman"/>
            </a:rPr>
            <a:t> </a:t>
          </a:r>
        </a:p>
      </xdr:txBody>
    </xdr:sp>
    <xdr:clientData/>
  </xdr:twoCellAnchor>
  <xdr:twoCellAnchor>
    <xdr:from>
      <xdr:col>1</xdr:col>
      <xdr:colOff>0</xdr:colOff>
      <xdr:row>11</xdr:row>
      <xdr:rowOff>91440</xdr:rowOff>
    </xdr:from>
    <xdr:to>
      <xdr:col>1</xdr:col>
      <xdr:colOff>38100</xdr:colOff>
      <xdr:row>12</xdr:row>
      <xdr:rowOff>83820</xdr:rowOff>
    </xdr:to>
    <xdr:sp macro="" textlink="">
      <xdr:nvSpPr>
        <xdr:cNvPr id="220" name="Rectangle 17">
          <a:extLst>
            <a:ext uri="{FF2B5EF4-FFF2-40B4-BE49-F238E27FC236}">
              <a16:creationId xmlns:a16="http://schemas.microsoft.com/office/drawing/2014/main" id="{3962C56A-E1E9-4A69-907B-38DC92D8634E}"/>
            </a:ext>
          </a:extLst>
        </xdr:cNvPr>
        <xdr:cNvSpPr>
          <a:spLocks noChangeArrowheads="1"/>
        </xdr:cNvSpPr>
      </xdr:nvSpPr>
      <xdr:spPr bwMode="auto">
        <a:xfrm>
          <a:off x="609600" y="2118360"/>
          <a:ext cx="38100" cy="1752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noAutofit/>
        </a:bodyPr>
        <a:lstStyle/>
        <a:p>
          <a:pPr algn="l" rtl="0">
            <a:defRPr sz="1000"/>
          </a:pPr>
          <a:r>
            <a:rPr lang="en-US" sz="1200" b="0" i="0" u="none" strike="noStrike" baseline="0">
              <a:solidFill>
                <a:srgbClr val="000000"/>
              </a:solidFill>
              <a:latin typeface="Times New Roman"/>
              <a:cs typeface="Times New Roman"/>
            </a:rPr>
            <a:t> </a:t>
          </a:r>
        </a:p>
      </xdr:txBody>
    </xdr:sp>
    <xdr:clientData/>
  </xdr:twoCellAnchor>
  <xdr:twoCellAnchor>
    <xdr:from>
      <xdr:col>1</xdr:col>
      <xdr:colOff>0</xdr:colOff>
      <xdr:row>12</xdr:row>
      <xdr:rowOff>83820</xdr:rowOff>
    </xdr:from>
    <xdr:to>
      <xdr:col>1</xdr:col>
      <xdr:colOff>38100</xdr:colOff>
      <xdr:row>13</xdr:row>
      <xdr:rowOff>76200</xdr:rowOff>
    </xdr:to>
    <xdr:sp macro="" textlink="">
      <xdr:nvSpPr>
        <xdr:cNvPr id="221" name="Rectangle 18">
          <a:extLst>
            <a:ext uri="{FF2B5EF4-FFF2-40B4-BE49-F238E27FC236}">
              <a16:creationId xmlns:a16="http://schemas.microsoft.com/office/drawing/2014/main" id="{27F209F5-04EB-411C-922B-F74F5BE45C50}"/>
            </a:ext>
          </a:extLst>
        </xdr:cNvPr>
        <xdr:cNvSpPr>
          <a:spLocks noChangeArrowheads="1"/>
        </xdr:cNvSpPr>
      </xdr:nvSpPr>
      <xdr:spPr bwMode="auto">
        <a:xfrm>
          <a:off x="609600" y="2293620"/>
          <a:ext cx="38100" cy="1752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noAutofit/>
        </a:bodyPr>
        <a:lstStyle/>
        <a:p>
          <a:pPr algn="l" rtl="0">
            <a:defRPr sz="1000"/>
          </a:pPr>
          <a:r>
            <a:rPr lang="en-US" sz="1200" b="0" i="0" u="none" strike="noStrike" baseline="0">
              <a:solidFill>
                <a:srgbClr val="000000"/>
              </a:solidFill>
              <a:latin typeface="Times New Roman"/>
              <a:cs typeface="Times New Roman"/>
            </a:rPr>
            <a:t> </a:t>
          </a:r>
        </a:p>
      </xdr:txBody>
    </xdr:sp>
    <xdr:clientData/>
  </xdr:twoCellAnchor>
  <xdr:twoCellAnchor>
    <xdr:from>
      <xdr:col>1</xdr:col>
      <xdr:colOff>0</xdr:colOff>
      <xdr:row>13</xdr:row>
      <xdr:rowOff>76200</xdr:rowOff>
    </xdr:from>
    <xdr:to>
      <xdr:col>1</xdr:col>
      <xdr:colOff>38100</xdr:colOff>
      <xdr:row>14</xdr:row>
      <xdr:rowOff>0</xdr:rowOff>
    </xdr:to>
    <xdr:sp macro="" textlink="">
      <xdr:nvSpPr>
        <xdr:cNvPr id="222" name="Rectangle 19">
          <a:extLst>
            <a:ext uri="{FF2B5EF4-FFF2-40B4-BE49-F238E27FC236}">
              <a16:creationId xmlns:a16="http://schemas.microsoft.com/office/drawing/2014/main" id="{26708D03-F750-4ACF-855F-C101735612C8}"/>
            </a:ext>
          </a:extLst>
        </xdr:cNvPr>
        <xdr:cNvSpPr>
          <a:spLocks noChangeArrowheads="1"/>
        </xdr:cNvSpPr>
      </xdr:nvSpPr>
      <xdr:spPr bwMode="auto">
        <a:xfrm>
          <a:off x="609600" y="2468880"/>
          <a:ext cx="38100" cy="106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noAutofit/>
        </a:bodyPr>
        <a:lstStyle/>
        <a:p>
          <a:pPr algn="l" rtl="0">
            <a:defRPr sz="1000"/>
          </a:pPr>
          <a:r>
            <a:rPr lang="en-US" sz="1200" b="0" i="0" u="none" strike="noStrike" baseline="0">
              <a:solidFill>
                <a:srgbClr val="000000"/>
              </a:solidFill>
              <a:latin typeface="Times New Roman"/>
              <a:cs typeface="Times New Roman"/>
            </a:rPr>
            <a:t> </a:t>
          </a:r>
        </a:p>
      </xdr:txBody>
    </xdr:sp>
    <xdr:clientData/>
  </xdr:twoCellAnchor>
  <xdr:twoCellAnchor>
    <xdr:from>
      <xdr:col>2</xdr:col>
      <xdr:colOff>373380</xdr:colOff>
      <xdr:row>3</xdr:row>
      <xdr:rowOff>83820</xdr:rowOff>
    </xdr:from>
    <xdr:to>
      <xdr:col>2</xdr:col>
      <xdr:colOff>411480</xdr:colOff>
      <xdr:row>4</xdr:row>
      <xdr:rowOff>76200</xdr:rowOff>
    </xdr:to>
    <xdr:sp macro="" textlink="">
      <xdr:nvSpPr>
        <xdr:cNvPr id="223" name="Rectangle 24">
          <a:extLst>
            <a:ext uri="{FF2B5EF4-FFF2-40B4-BE49-F238E27FC236}">
              <a16:creationId xmlns:a16="http://schemas.microsoft.com/office/drawing/2014/main" id="{DBB94A3A-1B12-4A53-AE39-6915BB3B521A}"/>
            </a:ext>
          </a:extLst>
        </xdr:cNvPr>
        <xdr:cNvSpPr>
          <a:spLocks noChangeArrowheads="1"/>
        </xdr:cNvSpPr>
      </xdr:nvSpPr>
      <xdr:spPr bwMode="auto">
        <a:xfrm>
          <a:off x="1645920" y="632460"/>
          <a:ext cx="38100" cy="1752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noAutofit/>
        </a:bodyPr>
        <a:lstStyle/>
        <a:p>
          <a:pPr algn="l" rtl="0">
            <a:defRPr sz="1000"/>
          </a:pPr>
          <a:r>
            <a:rPr lang="en-US" sz="1200" b="0" i="0" u="none" strike="noStrike" baseline="0">
              <a:solidFill>
                <a:srgbClr val="000000"/>
              </a:solidFill>
              <a:latin typeface="Times New Roman"/>
              <a:cs typeface="Times New Roman"/>
            </a:rPr>
            <a:t> </a:t>
          </a:r>
        </a:p>
      </xdr:txBody>
    </xdr:sp>
    <xdr:clientData/>
  </xdr:twoCellAnchor>
  <xdr:twoCellAnchor>
    <xdr:from>
      <xdr:col>2</xdr:col>
      <xdr:colOff>403860</xdr:colOff>
      <xdr:row>4</xdr:row>
      <xdr:rowOff>76200</xdr:rowOff>
    </xdr:from>
    <xdr:to>
      <xdr:col>2</xdr:col>
      <xdr:colOff>441960</xdr:colOff>
      <xdr:row>5</xdr:row>
      <xdr:rowOff>68580</xdr:rowOff>
    </xdr:to>
    <xdr:sp macro="" textlink="">
      <xdr:nvSpPr>
        <xdr:cNvPr id="224" name="Rectangle 27">
          <a:extLst>
            <a:ext uri="{FF2B5EF4-FFF2-40B4-BE49-F238E27FC236}">
              <a16:creationId xmlns:a16="http://schemas.microsoft.com/office/drawing/2014/main" id="{D5D32E77-A6ED-46EA-A054-7C8A4467E161}"/>
            </a:ext>
          </a:extLst>
        </xdr:cNvPr>
        <xdr:cNvSpPr>
          <a:spLocks noChangeArrowheads="1"/>
        </xdr:cNvSpPr>
      </xdr:nvSpPr>
      <xdr:spPr bwMode="auto">
        <a:xfrm>
          <a:off x="1676400" y="807720"/>
          <a:ext cx="38100" cy="1752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noAutofit/>
        </a:bodyPr>
        <a:lstStyle/>
        <a:p>
          <a:pPr algn="l" rtl="0">
            <a:defRPr sz="1000"/>
          </a:pPr>
          <a:r>
            <a:rPr lang="en-US" sz="1200" b="0" i="0" u="none" strike="noStrike" baseline="0">
              <a:solidFill>
                <a:srgbClr val="000000"/>
              </a:solidFill>
              <a:latin typeface="Times New Roman"/>
              <a:cs typeface="Times New Roman"/>
            </a:rPr>
            <a:t> </a:t>
          </a:r>
        </a:p>
      </xdr:txBody>
    </xdr:sp>
    <xdr:clientData/>
  </xdr:twoCellAnchor>
  <xdr:twoCellAnchor>
    <xdr:from>
      <xdr:col>2</xdr:col>
      <xdr:colOff>419100</xdr:colOff>
      <xdr:row>10</xdr:row>
      <xdr:rowOff>0</xdr:rowOff>
    </xdr:from>
    <xdr:to>
      <xdr:col>2</xdr:col>
      <xdr:colOff>457200</xdr:colOff>
      <xdr:row>10</xdr:row>
      <xdr:rowOff>167640</xdr:rowOff>
    </xdr:to>
    <xdr:sp macro="" textlink="">
      <xdr:nvSpPr>
        <xdr:cNvPr id="225" name="Rectangle 32">
          <a:extLst>
            <a:ext uri="{FF2B5EF4-FFF2-40B4-BE49-F238E27FC236}">
              <a16:creationId xmlns:a16="http://schemas.microsoft.com/office/drawing/2014/main" id="{C34FC68B-F01A-4FB1-8BF9-5EFDD336EDFB}"/>
            </a:ext>
          </a:extLst>
        </xdr:cNvPr>
        <xdr:cNvSpPr>
          <a:spLocks noChangeArrowheads="1"/>
        </xdr:cNvSpPr>
      </xdr:nvSpPr>
      <xdr:spPr bwMode="auto">
        <a:xfrm>
          <a:off x="1691640" y="1844040"/>
          <a:ext cx="3810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noAutofit/>
        </a:bodyPr>
        <a:lstStyle/>
        <a:p>
          <a:pPr algn="l" rtl="0">
            <a:defRPr sz="1000"/>
          </a:pPr>
          <a:r>
            <a:rPr lang="en-US" sz="1200" b="0" i="0" u="none" strike="noStrike" baseline="0">
              <a:solidFill>
                <a:srgbClr val="000000"/>
              </a:solidFill>
              <a:latin typeface="Times New Roman"/>
              <a:cs typeface="Times New Roman"/>
            </a:rPr>
            <a:t> </a:t>
          </a:r>
        </a:p>
      </xdr:txBody>
    </xdr:sp>
    <xdr:clientData/>
  </xdr:twoCellAnchor>
  <xdr:twoCellAnchor>
    <xdr:from>
      <xdr:col>2</xdr:col>
      <xdr:colOff>190500</xdr:colOff>
      <xdr:row>10</xdr:row>
      <xdr:rowOff>175260</xdr:rowOff>
    </xdr:from>
    <xdr:to>
      <xdr:col>2</xdr:col>
      <xdr:colOff>228600</xdr:colOff>
      <xdr:row>11</xdr:row>
      <xdr:rowOff>167640</xdr:rowOff>
    </xdr:to>
    <xdr:sp macro="" textlink="">
      <xdr:nvSpPr>
        <xdr:cNvPr id="226" name="Rectangle 34">
          <a:extLst>
            <a:ext uri="{FF2B5EF4-FFF2-40B4-BE49-F238E27FC236}">
              <a16:creationId xmlns:a16="http://schemas.microsoft.com/office/drawing/2014/main" id="{301138FC-2D6F-40D3-8E39-41922DDC5F0A}"/>
            </a:ext>
          </a:extLst>
        </xdr:cNvPr>
        <xdr:cNvSpPr>
          <a:spLocks noChangeArrowheads="1"/>
        </xdr:cNvSpPr>
      </xdr:nvSpPr>
      <xdr:spPr bwMode="auto">
        <a:xfrm>
          <a:off x="1463040" y="2019300"/>
          <a:ext cx="38100" cy="1752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noAutofit/>
        </a:bodyPr>
        <a:lstStyle/>
        <a:p>
          <a:pPr algn="l" rtl="0">
            <a:defRPr sz="1000"/>
          </a:pPr>
          <a:r>
            <a:rPr lang="en-US" sz="1200" b="0" i="0" u="none" strike="noStrike" baseline="0">
              <a:solidFill>
                <a:srgbClr val="000000"/>
              </a:solidFill>
              <a:latin typeface="Times New Roman"/>
              <a:cs typeface="Times New Roman"/>
            </a:rPr>
            <a:t> </a:t>
          </a:r>
        </a:p>
      </xdr:txBody>
    </xdr:sp>
    <xdr:clientData/>
  </xdr:twoCellAnchor>
  <xdr:twoCellAnchor>
    <xdr:from>
      <xdr:col>5</xdr:col>
      <xdr:colOff>53340</xdr:colOff>
      <xdr:row>10</xdr:row>
      <xdr:rowOff>0</xdr:rowOff>
    </xdr:from>
    <xdr:to>
      <xdr:col>5</xdr:col>
      <xdr:colOff>91440</xdr:colOff>
      <xdr:row>10</xdr:row>
      <xdr:rowOff>167640</xdr:rowOff>
    </xdr:to>
    <xdr:sp macro="" textlink="">
      <xdr:nvSpPr>
        <xdr:cNvPr id="227" name="Rectangle 39">
          <a:extLst>
            <a:ext uri="{FF2B5EF4-FFF2-40B4-BE49-F238E27FC236}">
              <a16:creationId xmlns:a16="http://schemas.microsoft.com/office/drawing/2014/main" id="{2E034F0A-C65B-4A4F-A78C-736D0B65CCFA}"/>
            </a:ext>
          </a:extLst>
        </xdr:cNvPr>
        <xdr:cNvSpPr>
          <a:spLocks noChangeArrowheads="1"/>
        </xdr:cNvSpPr>
      </xdr:nvSpPr>
      <xdr:spPr bwMode="auto">
        <a:xfrm>
          <a:off x="3154680" y="1844040"/>
          <a:ext cx="3810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noAutofit/>
        </a:bodyPr>
        <a:lstStyle/>
        <a:p>
          <a:pPr algn="l" rtl="0">
            <a:defRPr sz="1000"/>
          </a:pPr>
          <a:r>
            <a:rPr lang="en-US" sz="1200" b="0" i="0" u="none" strike="noStrike" baseline="0">
              <a:solidFill>
                <a:srgbClr val="000000"/>
              </a:solidFill>
              <a:latin typeface="Times New Roman"/>
              <a:cs typeface="Times New Roman"/>
            </a:rPr>
            <a:t> </a:t>
          </a:r>
        </a:p>
      </xdr:txBody>
    </xdr:sp>
    <xdr:clientData/>
  </xdr:twoCellAnchor>
  <xdr:twoCellAnchor>
    <xdr:from>
      <xdr:col>4</xdr:col>
      <xdr:colOff>579120</xdr:colOff>
      <xdr:row>10</xdr:row>
      <xdr:rowOff>175260</xdr:rowOff>
    </xdr:from>
    <xdr:to>
      <xdr:col>5</xdr:col>
      <xdr:colOff>7620</xdr:colOff>
      <xdr:row>11</xdr:row>
      <xdr:rowOff>167640</xdr:rowOff>
    </xdr:to>
    <xdr:sp macro="" textlink="">
      <xdr:nvSpPr>
        <xdr:cNvPr id="228" name="Rectangle 41">
          <a:extLst>
            <a:ext uri="{FF2B5EF4-FFF2-40B4-BE49-F238E27FC236}">
              <a16:creationId xmlns:a16="http://schemas.microsoft.com/office/drawing/2014/main" id="{D9F57488-8899-4132-AD9D-58B013AF055A}"/>
            </a:ext>
          </a:extLst>
        </xdr:cNvPr>
        <xdr:cNvSpPr>
          <a:spLocks noChangeArrowheads="1"/>
        </xdr:cNvSpPr>
      </xdr:nvSpPr>
      <xdr:spPr bwMode="auto">
        <a:xfrm>
          <a:off x="3070860" y="2019300"/>
          <a:ext cx="38100" cy="1752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noAutofit/>
        </a:bodyPr>
        <a:lstStyle/>
        <a:p>
          <a:pPr algn="l" rtl="0">
            <a:defRPr sz="1000"/>
          </a:pPr>
          <a:r>
            <a:rPr lang="en-US" sz="1200" b="0" i="0" u="none" strike="noStrike" baseline="0">
              <a:solidFill>
                <a:srgbClr val="000000"/>
              </a:solidFill>
              <a:latin typeface="Times New Roman"/>
              <a:cs typeface="Times New Roman"/>
            </a:rPr>
            <a:t> </a:t>
          </a:r>
        </a:p>
      </xdr:txBody>
    </xdr:sp>
    <xdr:clientData/>
  </xdr:twoCellAnchor>
  <xdr:twoCellAnchor>
    <xdr:from>
      <xdr:col>6</xdr:col>
      <xdr:colOff>152400</xdr:colOff>
      <xdr:row>10</xdr:row>
      <xdr:rowOff>0</xdr:rowOff>
    </xdr:from>
    <xdr:to>
      <xdr:col>7</xdr:col>
      <xdr:colOff>571500</xdr:colOff>
      <xdr:row>12</xdr:row>
      <xdr:rowOff>137160</xdr:rowOff>
    </xdr:to>
    <xdr:sp macro="" textlink="">
      <xdr:nvSpPr>
        <xdr:cNvPr id="229" name="Rectangle 42">
          <a:extLst>
            <a:ext uri="{FF2B5EF4-FFF2-40B4-BE49-F238E27FC236}">
              <a16:creationId xmlns:a16="http://schemas.microsoft.com/office/drawing/2014/main" id="{DFD6CB33-8C85-4198-8BE0-EE1EB79F355B}"/>
            </a:ext>
          </a:extLst>
        </xdr:cNvPr>
        <xdr:cNvSpPr>
          <a:spLocks noChangeArrowheads="1"/>
        </xdr:cNvSpPr>
      </xdr:nvSpPr>
      <xdr:spPr bwMode="auto">
        <a:xfrm>
          <a:off x="3794760" y="1844040"/>
          <a:ext cx="487680" cy="50292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457200</xdr:colOff>
      <xdr:row>10</xdr:row>
      <xdr:rowOff>0</xdr:rowOff>
    </xdr:from>
    <xdr:to>
      <xdr:col>7</xdr:col>
      <xdr:colOff>495300</xdr:colOff>
      <xdr:row>10</xdr:row>
      <xdr:rowOff>167640</xdr:rowOff>
    </xdr:to>
    <xdr:sp macro="" textlink="">
      <xdr:nvSpPr>
        <xdr:cNvPr id="230" name="Rectangle 46">
          <a:extLst>
            <a:ext uri="{FF2B5EF4-FFF2-40B4-BE49-F238E27FC236}">
              <a16:creationId xmlns:a16="http://schemas.microsoft.com/office/drawing/2014/main" id="{2D4C6308-32A6-4B95-8869-A32ACF74A239}"/>
            </a:ext>
          </a:extLst>
        </xdr:cNvPr>
        <xdr:cNvSpPr>
          <a:spLocks noChangeArrowheads="1"/>
        </xdr:cNvSpPr>
      </xdr:nvSpPr>
      <xdr:spPr bwMode="auto">
        <a:xfrm>
          <a:off x="4282440" y="1844040"/>
          <a:ext cx="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noAutofit/>
        </a:bodyPr>
        <a:lstStyle/>
        <a:p>
          <a:pPr algn="l" rtl="0">
            <a:defRPr sz="1000"/>
          </a:pPr>
          <a:r>
            <a:rPr lang="en-US" sz="1200" b="0" i="0" u="none" strike="noStrike" baseline="0">
              <a:solidFill>
                <a:srgbClr val="000000"/>
              </a:solidFill>
              <a:latin typeface="Times New Roman"/>
              <a:cs typeface="Times New Roman"/>
            </a:rPr>
            <a:t> </a:t>
          </a:r>
        </a:p>
      </xdr:txBody>
    </xdr:sp>
    <xdr:clientData/>
  </xdr:twoCellAnchor>
  <xdr:twoCellAnchor>
    <xdr:from>
      <xdr:col>7</xdr:col>
      <xdr:colOff>297180</xdr:colOff>
      <xdr:row>10</xdr:row>
      <xdr:rowOff>175260</xdr:rowOff>
    </xdr:from>
    <xdr:to>
      <xdr:col>7</xdr:col>
      <xdr:colOff>335280</xdr:colOff>
      <xdr:row>11</xdr:row>
      <xdr:rowOff>167640</xdr:rowOff>
    </xdr:to>
    <xdr:sp macro="" textlink="">
      <xdr:nvSpPr>
        <xdr:cNvPr id="231" name="Rectangle 49">
          <a:extLst>
            <a:ext uri="{FF2B5EF4-FFF2-40B4-BE49-F238E27FC236}">
              <a16:creationId xmlns:a16="http://schemas.microsoft.com/office/drawing/2014/main" id="{DB11CAA1-9790-482A-B73D-7F3860724253}"/>
            </a:ext>
          </a:extLst>
        </xdr:cNvPr>
        <xdr:cNvSpPr>
          <a:spLocks noChangeArrowheads="1"/>
        </xdr:cNvSpPr>
      </xdr:nvSpPr>
      <xdr:spPr bwMode="auto">
        <a:xfrm>
          <a:off x="4259580" y="2019300"/>
          <a:ext cx="22860" cy="1752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noAutofit/>
        </a:bodyPr>
        <a:lstStyle/>
        <a:p>
          <a:pPr algn="l" rtl="0">
            <a:defRPr sz="1000"/>
          </a:pPr>
          <a:r>
            <a:rPr lang="en-US" sz="1200" b="0" i="0" u="none" strike="noStrike" baseline="0">
              <a:solidFill>
                <a:srgbClr val="000000"/>
              </a:solidFill>
              <a:latin typeface="Times New Roman"/>
              <a:cs typeface="Times New Roman"/>
            </a:rPr>
            <a:t> </a:t>
          </a:r>
        </a:p>
      </xdr:txBody>
    </xdr:sp>
    <xdr:clientData/>
  </xdr:twoCellAnchor>
  <xdr:twoCellAnchor>
    <xdr:from>
      <xdr:col>9</xdr:col>
      <xdr:colOff>449580</xdr:colOff>
      <xdr:row>10</xdr:row>
      <xdr:rowOff>175260</xdr:rowOff>
    </xdr:from>
    <xdr:to>
      <xdr:col>9</xdr:col>
      <xdr:colOff>487680</xdr:colOff>
      <xdr:row>11</xdr:row>
      <xdr:rowOff>167640</xdr:rowOff>
    </xdr:to>
    <xdr:sp macro="" textlink="">
      <xdr:nvSpPr>
        <xdr:cNvPr id="232" name="Rectangle 56">
          <a:extLst>
            <a:ext uri="{FF2B5EF4-FFF2-40B4-BE49-F238E27FC236}">
              <a16:creationId xmlns:a16="http://schemas.microsoft.com/office/drawing/2014/main" id="{CEF51B14-3414-4B95-BBB8-EAA7E58CC143}"/>
            </a:ext>
          </a:extLst>
        </xdr:cNvPr>
        <xdr:cNvSpPr>
          <a:spLocks noChangeArrowheads="1"/>
        </xdr:cNvSpPr>
      </xdr:nvSpPr>
      <xdr:spPr bwMode="auto">
        <a:xfrm>
          <a:off x="5341620" y="2019300"/>
          <a:ext cx="38100" cy="1752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noAutofit/>
        </a:bodyPr>
        <a:lstStyle/>
        <a:p>
          <a:pPr algn="l" rtl="0">
            <a:defRPr sz="1000"/>
          </a:pPr>
          <a:r>
            <a:rPr lang="en-US" sz="1200" b="0" i="0" u="none" strike="noStrike" baseline="0">
              <a:solidFill>
                <a:srgbClr val="000000"/>
              </a:solidFill>
              <a:latin typeface="Times New Roman"/>
              <a:cs typeface="Times New Roman"/>
            </a:rPr>
            <a:t> </a:t>
          </a:r>
        </a:p>
      </xdr:txBody>
    </xdr:sp>
    <xdr:clientData/>
  </xdr:twoCellAnchor>
  <xdr:twoCellAnchor>
    <xdr:from>
      <xdr:col>5</xdr:col>
      <xdr:colOff>190500</xdr:colOff>
      <xdr:row>3</xdr:row>
      <xdr:rowOff>83820</xdr:rowOff>
    </xdr:from>
    <xdr:to>
      <xdr:col>5</xdr:col>
      <xdr:colOff>228600</xdr:colOff>
      <xdr:row>4</xdr:row>
      <xdr:rowOff>76200</xdr:rowOff>
    </xdr:to>
    <xdr:sp macro="" textlink="">
      <xdr:nvSpPr>
        <xdr:cNvPr id="233" name="Rectangle 61">
          <a:extLst>
            <a:ext uri="{FF2B5EF4-FFF2-40B4-BE49-F238E27FC236}">
              <a16:creationId xmlns:a16="http://schemas.microsoft.com/office/drawing/2014/main" id="{46058174-2511-48DE-B2C1-3804158AF39B}"/>
            </a:ext>
          </a:extLst>
        </xdr:cNvPr>
        <xdr:cNvSpPr>
          <a:spLocks noChangeArrowheads="1"/>
        </xdr:cNvSpPr>
      </xdr:nvSpPr>
      <xdr:spPr bwMode="auto">
        <a:xfrm>
          <a:off x="3291840" y="632460"/>
          <a:ext cx="38100" cy="1752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noAutofit/>
        </a:bodyPr>
        <a:lstStyle/>
        <a:p>
          <a:pPr algn="l" rtl="0">
            <a:defRPr sz="1000"/>
          </a:pPr>
          <a:r>
            <a:rPr lang="en-US" sz="1200" b="0" i="0" u="none" strike="noStrike" baseline="0">
              <a:solidFill>
                <a:srgbClr val="000000"/>
              </a:solidFill>
              <a:latin typeface="Times New Roman"/>
              <a:cs typeface="Times New Roman"/>
            </a:rPr>
            <a:t> </a:t>
          </a:r>
        </a:p>
      </xdr:txBody>
    </xdr:sp>
    <xdr:clientData/>
  </xdr:twoCellAnchor>
  <xdr:twoCellAnchor>
    <xdr:from>
      <xdr:col>5</xdr:col>
      <xdr:colOff>160020</xdr:colOff>
      <xdr:row>4</xdr:row>
      <xdr:rowOff>76200</xdr:rowOff>
    </xdr:from>
    <xdr:to>
      <xdr:col>5</xdr:col>
      <xdr:colOff>198120</xdr:colOff>
      <xdr:row>5</xdr:row>
      <xdr:rowOff>68580</xdr:rowOff>
    </xdr:to>
    <xdr:sp macro="" textlink="">
      <xdr:nvSpPr>
        <xdr:cNvPr id="234" name="Rectangle 63">
          <a:extLst>
            <a:ext uri="{FF2B5EF4-FFF2-40B4-BE49-F238E27FC236}">
              <a16:creationId xmlns:a16="http://schemas.microsoft.com/office/drawing/2014/main" id="{DBC439C0-C838-4808-B690-E3D1C4A3CBE5}"/>
            </a:ext>
          </a:extLst>
        </xdr:cNvPr>
        <xdr:cNvSpPr>
          <a:spLocks noChangeArrowheads="1"/>
        </xdr:cNvSpPr>
      </xdr:nvSpPr>
      <xdr:spPr bwMode="auto">
        <a:xfrm>
          <a:off x="3261360" y="807720"/>
          <a:ext cx="38100" cy="1752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noAutofit/>
        </a:bodyPr>
        <a:lstStyle/>
        <a:p>
          <a:pPr algn="l" rtl="0">
            <a:defRPr sz="1000"/>
          </a:pPr>
          <a:r>
            <a:rPr lang="en-US" sz="1200" b="0" i="0" u="none" strike="noStrike" baseline="0">
              <a:solidFill>
                <a:srgbClr val="000000"/>
              </a:solidFill>
              <a:latin typeface="Times New Roman"/>
              <a:cs typeface="Times New Roman"/>
            </a:rPr>
            <a:t> </a:t>
          </a:r>
        </a:p>
      </xdr:txBody>
    </xdr:sp>
    <xdr:clientData/>
  </xdr:twoCellAnchor>
  <xdr:twoCellAnchor>
    <xdr:from>
      <xdr:col>9</xdr:col>
      <xdr:colOff>495300</xdr:colOff>
      <xdr:row>3</xdr:row>
      <xdr:rowOff>83820</xdr:rowOff>
    </xdr:from>
    <xdr:to>
      <xdr:col>9</xdr:col>
      <xdr:colOff>533400</xdr:colOff>
      <xdr:row>4</xdr:row>
      <xdr:rowOff>76200</xdr:rowOff>
    </xdr:to>
    <xdr:sp macro="" textlink="">
      <xdr:nvSpPr>
        <xdr:cNvPr id="235" name="Rectangle 68">
          <a:extLst>
            <a:ext uri="{FF2B5EF4-FFF2-40B4-BE49-F238E27FC236}">
              <a16:creationId xmlns:a16="http://schemas.microsoft.com/office/drawing/2014/main" id="{3E067EC6-31FD-43F9-9BC1-C496DB58ED5F}"/>
            </a:ext>
          </a:extLst>
        </xdr:cNvPr>
        <xdr:cNvSpPr>
          <a:spLocks noChangeArrowheads="1"/>
        </xdr:cNvSpPr>
      </xdr:nvSpPr>
      <xdr:spPr bwMode="auto">
        <a:xfrm>
          <a:off x="5387340" y="632460"/>
          <a:ext cx="38100" cy="1752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noAutofit/>
        </a:bodyPr>
        <a:lstStyle/>
        <a:p>
          <a:pPr algn="l" rtl="0">
            <a:defRPr sz="1000"/>
          </a:pPr>
          <a:r>
            <a:rPr lang="en-US" sz="1200" b="0" i="0" u="none" strike="noStrike" baseline="0">
              <a:solidFill>
                <a:srgbClr val="000000"/>
              </a:solidFill>
              <a:latin typeface="Times New Roman"/>
              <a:cs typeface="Times New Roman"/>
            </a:rPr>
            <a:t> </a:t>
          </a:r>
        </a:p>
      </xdr:txBody>
    </xdr:sp>
    <xdr:clientData/>
  </xdr:twoCellAnchor>
  <xdr:twoCellAnchor>
    <xdr:from>
      <xdr:col>9</xdr:col>
      <xdr:colOff>464820</xdr:colOff>
      <xdr:row>4</xdr:row>
      <xdr:rowOff>76200</xdr:rowOff>
    </xdr:from>
    <xdr:to>
      <xdr:col>9</xdr:col>
      <xdr:colOff>502920</xdr:colOff>
      <xdr:row>5</xdr:row>
      <xdr:rowOff>68580</xdr:rowOff>
    </xdr:to>
    <xdr:sp macro="" textlink="">
      <xdr:nvSpPr>
        <xdr:cNvPr id="236" name="Rectangle 70">
          <a:extLst>
            <a:ext uri="{FF2B5EF4-FFF2-40B4-BE49-F238E27FC236}">
              <a16:creationId xmlns:a16="http://schemas.microsoft.com/office/drawing/2014/main" id="{53CAC51F-D96D-43FE-8878-861D33576FBE}"/>
            </a:ext>
          </a:extLst>
        </xdr:cNvPr>
        <xdr:cNvSpPr>
          <a:spLocks noChangeArrowheads="1"/>
        </xdr:cNvSpPr>
      </xdr:nvSpPr>
      <xdr:spPr bwMode="auto">
        <a:xfrm>
          <a:off x="5356860" y="807720"/>
          <a:ext cx="38100" cy="1752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noAutofit/>
        </a:bodyPr>
        <a:lstStyle/>
        <a:p>
          <a:pPr algn="l" rtl="0">
            <a:defRPr sz="1000"/>
          </a:pPr>
          <a:r>
            <a:rPr lang="en-US" sz="1200" b="0" i="0" u="none" strike="noStrike" baseline="0">
              <a:solidFill>
                <a:srgbClr val="000000"/>
              </a:solidFill>
              <a:latin typeface="Times New Roman"/>
              <a:cs typeface="Times New Roman"/>
            </a:rPr>
            <a:t> </a:t>
          </a:r>
        </a:p>
      </xdr:txBody>
    </xdr:sp>
    <xdr:clientData/>
  </xdr:twoCellAnchor>
  <xdr:twoCellAnchor>
    <xdr:from>
      <xdr:col>1</xdr:col>
      <xdr:colOff>411480</xdr:colOff>
      <xdr:row>7</xdr:row>
      <xdr:rowOff>53340</xdr:rowOff>
    </xdr:from>
    <xdr:to>
      <xdr:col>1</xdr:col>
      <xdr:colOff>472440</xdr:colOff>
      <xdr:row>10</xdr:row>
      <xdr:rowOff>0</xdr:rowOff>
    </xdr:to>
    <xdr:sp macro="" textlink="">
      <xdr:nvSpPr>
        <xdr:cNvPr id="237" name="Freeform 71">
          <a:extLst>
            <a:ext uri="{FF2B5EF4-FFF2-40B4-BE49-F238E27FC236}">
              <a16:creationId xmlns:a16="http://schemas.microsoft.com/office/drawing/2014/main" id="{58B12DC7-7014-4CBA-A446-FC08768E86D0}"/>
            </a:ext>
          </a:extLst>
        </xdr:cNvPr>
        <xdr:cNvSpPr>
          <a:spLocks noEditPoints="1"/>
        </xdr:cNvSpPr>
      </xdr:nvSpPr>
      <xdr:spPr bwMode="auto">
        <a:xfrm>
          <a:off x="1021080" y="1333500"/>
          <a:ext cx="60960" cy="510540"/>
        </a:xfrm>
        <a:custGeom>
          <a:avLst/>
          <a:gdLst>
            <a:gd name="T0" fmla="*/ 467 w 800"/>
            <a:gd name="T1" fmla="*/ 66 h 8466"/>
            <a:gd name="T2" fmla="*/ 467 w 800"/>
            <a:gd name="T3" fmla="*/ 7800 h 8466"/>
            <a:gd name="T4" fmla="*/ 400 w 800"/>
            <a:gd name="T5" fmla="*/ 7866 h 8466"/>
            <a:gd name="T6" fmla="*/ 334 w 800"/>
            <a:gd name="T7" fmla="*/ 7800 h 8466"/>
            <a:gd name="T8" fmla="*/ 334 w 800"/>
            <a:gd name="T9" fmla="*/ 66 h 8466"/>
            <a:gd name="T10" fmla="*/ 400 w 800"/>
            <a:gd name="T11" fmla="*/ 0 h 8466"/>
            <a:gd name="T12" fmla="*/ 467 w 800"/>
            <a:gd name="T13" fmla="*/ 66 h 8466"/>
            <a:gd name="T14" fmla="*/ 800 w 800"/>
            <a:gd name="T15" fmla="*/ 7666 h 8466"/>
            <a:gd name="T16" fmla="*/ 400 w 800"/>
            <a:gd name="T17" fmla="*/ 8466 h 8466"/>
            <a:gd name="T18" fmla="*/ 0 w 800"/>
            <a:gd name="T19" fmla="*/ 7666 h 8466"/>
            <a:gd name="T20" fmla="*/ 800 w 800"/>
            <a:gd name="T21" fmla="*/ 7666 h 846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Lst>
          <a:rect l="0" t="0" r="r" b="b"/>
          <a:pathLst>
            <a:path w="800" h="8466">
              <a:moveTo>
                <a:pt x="467" y="66"/>
              </a:moveTo>
              <a:lnTo>
                <a:pt x="467" y="7800"/>
              </a:lnTo>
              <a:cubicBezTo>
                <a:pt x="467" y="7837"/>
                <a:pt x="437" y="7866"/>
                <a:pt x="400" y="7866"/>
              </a:cubicBezTo>
              <a:cubicBezTo>
                <a:pt x="364" y="7866"/>
                <a:pt x="334" y="7837"/>
                <a:pt x="334" y="7800"/>
              </a:cubicBezTo>
              <a:lnTo>
                <a:pt x="334" y="66"/>
              </a:lnTo>
              <a:cubicBezTo>
                <a:pt x="334" y="30"/>
                <a:pt x="364" y="0"/>
                <a:pt x="400" y="0"/>
              </a:cubicBezTo>
              <a:cubicBezTo>
                <a:pt x="437" y="0"/>
                <a:pt x="467" y="30"/>
                <a:pt x="467" y="66"/>
              </a:cubicBezTo>
              <a:close/>
              <a:moveTo>
                <a:pt x="800" y="7666"/>
              </a:moveTo>
              <a:lnTo>
                <a:pt x="400" y="8466"/>
              </a:lnTo>
              <a:lnTo>
                <a:pt x="0" y="7666"/>
              </a:lnTo>
              <a:lnTo>
                <a:pt x="800" y="7666"/>
              </a:lnTo>
              <a:close/>
            </a:path>
          </a:pathLst>
        </a:custGeom>
        <a:solidFill>
          <a:srgbClr val="000000"/>
        </a:solidFill>
        <a:ln w="0" cap="flat">
          <a:solidFill>
            <a:srgbClr val="000000"/>
          </a:solidFill>
          <a:prstDash val="solid"/>
          <a:bevel/>
          <a:headEnd/>
          <a:tailEnd/>
        </a:ln>
      </xdr:spPr>
    </xdr:sp>
    <xdr:clientData/>
  </xdr:twoCellAnchor>
  <xdr:twoCellAnchor>
    <xdr:from>
      <xdr:col>4</xdr:col>
      <xdr:colOff>396240</xdr:colOff>
      <xdr:row>5</xdr:row>
      <xdr:rowOff>30480</xdr:rowOff>
    </xdr:from>
    <xdr:to>
      <xdr:col>5</xdr:col>
      <xdr:colOff>91440</xdr:colOff>
      <xdr:row>5</xdr:row>
      <xdr:rowOff>121920</xdr:rowOff>
    </xdr:to>
    <xdr:sp macro="" textlink="">
      <xdr:nvSpPr>
        <xdr:cNvPr id="238" name="Freeform 72">
          <a:extLst>
            <a:ext uri="{FF2B5EF4-FFF2-40B4-BE49-F238E27FC236}">
              <a16:creationId xmlns:a16="http://schemas.microsoft.com/office/drawing/2014/main" id="{8588AD71-AF69-4CCB-8D3B-C248FDEA7C50}"/>
            </a:ext>
          </a:extLst>
        </xdr:cNvPr>
        <xdr:cNvSpPr>
          <a:spLocks noEditPoints="1"/>
        </xdr:cNvSpPr>
      </xdr:nvSpPr>
      <xdr:spPr bwMode="auto">
        <a:xfrm>
          <a:off x="2887980" y="944880"/>
          <a:ext cx="304800" cy="91440"/>
        </a:xfrm>
        <a:custGeom>
          <a:avLst/>
          <a:gdLst>
            <a:gd name="T0" fmla="*/ 6000 w 6067"/>
            <a:gd name="T1" fmla="*/ 467 h 800"/>
            <a:gd name="T2" fmla="*/ 667 w 6067"/>
            <a:gd name="T3" fmla="*/ 467 h 800"/>
            <a:gd name="T4" fmla="*/ 600 w 6067"/>
            <a:gd name="T5" fmla="*/ 400 h 800"/>
            <a:gd name="T6" fmla="*/ 667 w 6067"/>
            <a:gd name="T7" fmla="*/ 334 h 800"/>
            <a:gd name="T8" fmla="*/ 6000 w 6067"/>
            <a:gd name="T9" fmla="*/ 334 h 800"/>
            <a:gd name="T10" fmla="*/ 6067 w 6067"/>
            <a:gd name="T11" fmla="*/ 400 h 800"/>
            <a:gd name="T12" fmla="*/ 6000 w 6067"/>
            <a:gd name="T13" fmla="*/ 467 h 800"/>
            <a:gd name="T14" fmla="*/ 800 w 6067"/>
            <a:gd name="T15" fmla="*/ 800 h 800"/>
            <a:gd name="T16" fmla="*/ 0 w 6067"/>
            <a:gd name="T17" fmla="*/ 400 h 800"/>
            <a:gd name="T18" fmla="*/ 800 w 6067"/>
            <a:gd name="T19" fmla="*/ 0 h 800"/>
            <a:gd name="T20" fmla="*/ 800 w 6067"/>
            <a:gd name="T21" fmla="*/ 800 h 80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Lst>
          <a:rect l="0" t="0" r="r" b="b"/>
          <a:pathLst>
            <a:path w="6067" h="800">
              <a:moveTo>
                <a:pt x="6000" y="467"/>
              </a:moveTo>
              <a:lnTo>
                <a:pt x="667" y="467"/>
              </a:lnTo>
              <a:cubicBezTo>
                <a:pt x="630" y="467"/>
                <a:pt x="600" y="437"/>
                <a:pt x="600" y="400"/>
              </a:cubicBezTo>
              <a:cubicBezTo>
                <a:pt x="600" y="364"/>
                <a:pt x="630" y="334"/>
                <a:pt x="667" y="334"/>
              </a:cubicBezTo>
              <a:lnTo>
                <a:pt x="6000" y="334"/>
              </a:lnTo>
              <a:cubicBezTo>
                <a:pt x="6037" y="334"/>
                <a:pt x="6067" y="364"/>
                <a:pt x="6067" y="400"/>
              </a:cubicBezTo>
              <a:cubicBezTo>
                <a:pt x="6067" y="437"/>
                <a:pt x="6037" y="467"/>
                <a:pt x="6000" y="467"/>
              </a:cubicBezTo>
              <a:close/>
              <a:moveTo>
                <a:pt x="800" y="800"/>
              </a:moveTo>
              <a:lnTo>
                <a:pt x="0" y="400"/>
              </a:lnTo>
              <a:lnTo>
                <a:pt x="800" y="0"/>
              </a:lnTo>
              <a:lnTo>
                <a:pt x="800" y="800"/>
              </a:lnTo>
              <a:close/>
            </a:path>
          </a:pathLst>
        </a:custGeom>
        <a:solidFill>
          <a:srgbClr val="000000"/>
        </a:solidFill>
        <a:ln w="0" cap="flat">
          <a:solidFill>
            <a:srgbClr val="000000"/>
          </a:solidFill>
          <a:prstDash val="solid"/>
          <a:bevel/>
          <a:headEnd/>
          <a:tailEnd/>
        </a:ln>
      </xdr:spPr>
    </xdr:sp>
    <xdr:clientData/>
  </xdr:twoCellAnchor>
  <xdr:twoCellAnchor>
    <xdr:from>
      <xdr:col>2</xdr:col>
      <xdr:colOff>487680</xdr:colOff>
      <xdr:row>10</xdr:row>
      <xdr:rowOff>182880</xdr:rowOff>
    </xdr:from>
    <xdr:to>
      <xdr:col>3</xdr:col>
      <xdr:colOff>312420</xdr:colOff>
      <xdr:row>11</xdr:row>
      <xdr:rowOff>91440</xdr:rowOff>
    </xdr:to>
    <xdr:sp macro="" textlink="">
      <xdr:nvSpPr>
        <xdr:cNvPr id="239" name="Freeform 73">
          <a:extLst>
            <a:ext uri="{FF2B5EF4-FFF2-40B4-BE49-F238E27FC236}">
              <a16:creationId xmlns:a16="http://schemas.microsoft.com/office/drawing/2014/main" id="{2725595F-0995-4B8B-A19C-D19B21EA7923}"/>
            </a:ext>
          </a:extLst>
        </xdr:cNvPr>
        <xdr:cNvSpPr>
          <a:spLocks noEditPoints="1"/>
        </xdr:cNvSpPr>
      </xdr:nvSpPr>
      <xdr:spPr bwMode="auto">
        <a:xfrm>
          <a:off x="1760220" y="2026920"/>
          <a:ext cx="434340" cy="91440"/>
        </a:xfrm>
        <a:custGeom>
          <a:avLst/>
          <a:gdLst>
            <a:gd name="T0" fmla="*/ 66 w 6066"/>
            <a:gd name="T1" fmla="*/ 334 h 800"/>
            <a:gd name="T2" fmla="*/ 5400 w 6066"/>
            <a:gd name="T3" fmla="*/ 334 h 800"/>
            <a:gd name="T4" fmla="*/ 5466 w 6066"/>
            <a:gd name="T5" fmla="*/ 400 h 800"/>
            <a:gd name="T6" fmla="*/ 5400 w 6066"/>
            <a:gd name="T7" fmla="*/ 467 h 800"/>
            <a:gd name="T8" fmla="*/ 66 w 6066"/>
            <a:gd name="T9" fmla="*/ 467 h 800"/>
            <a:gd name="T10" fmla="*/ 0 w 6066"/>
            <a:gd name="T11" fmla="*/ 400 h 800"/>
            <a:gd name="T12" fmla="*/ 66 w 6066"/>
            <a:gd name="T13" fmla="*/ 334 h 800"/>
            <a:gd name="T14" fmla="*/ 5266 w 6066"/>
            <a:gd name="T15" fmla="*/ 0 h 800"/>
            <a:gd name="T16" fmla="*/ 6066 w 6066"/>
            <a:gd name="T17" fmla="*/ 400 h 800"/>
            <a:gd name="T18" fmla="*/ 5266 w 6066"/>
            <a:gd name="T19" fmla="*/ 800 h 800"/>
            <a:gd name="T20" fmla="*/ 5266 w 6066"/>
            <a:gd name="T21" fmla="*/ 0 h 80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Lst>
          <a:rect l="0" t="0" r="r" b="b"/>
          <a:pathLst>
            <a:path w="6066" h="800">
              <a:moveTo>
                <a:pt x="66" y="334"/>
              </a:moveTo>
              <a:lnTo>
                <a:pt x="5400" y="334"/>
              </a:lnTo>
              <a:cubicBezTo>
                <a:pt x="5437" y="334"/>
                <a:pt x="5466" y="364"/>
                <a:pt x="5466" y="400"/>
              </a:cubicBezTo>
              <a:cubicBezTo>
                <a:pt x="5466" y="437"/>
                <a:pt x="5437" y="467"/>
                <a:pt x="5400" y="467"/>
              </a:cubicBezTo>
              <a:lnTo>
                <a:pt x="66" y="467"/>
              </a:lnTo>
              <a:cubicBezTo>
                <a:pt x="30" y="467"/>
                <a:pt x="0" y="437"/>
                <a:pt x="0" y="400"/>
              </a:cubicBezTo>
              <a:cubicBezTo>
                <a:pt x="0" y="364"/>
                <a:pt x="30" y="334"/>
                <a:pt x="66" y="334"/>
              </a:cubicBezTo>
              <a:close/>
              <a:moveTo>
                <a:pt x="5266" y="0"/>
              </a:moveTo>
              <a:lnTo>
                <a:pt x="6066" y="400"/>
              </a:lnTo>
              <a:lnTo>
                <a:pt x="5266" y="800"/>
              </a:lnTo>
              <a:lnTo>
                <a:pt x="5266" y="0"/>
              </a:lnTo>
              <a:close/>
            </a:path>
          </a:pathLst>
        </a:custGeom>
        <a:solidFill>
          <a:srgbClr val="000000"/>
        </a:solidFill>
        <a:ln w="0" cap="flat">
          <a:solidFill>
            <a:srgbClr val="000000"/>
          </a:solidFill>
          <a:prstDash val="solid"/>
          <a:bevel/>
          <a:headEnd/>
          <a:tailEnd/>
        </a:ln>
      </xdr:spPr>
    </xdr:sp>
    <xdr:clientData/>
  </xdr:twoCellAnchor>
  <xdr:twoCellAnchor>
    <xdr:from>
      <xdr:col>8</xdr:col>
      <xdr:colOff>22860</xdr:colOff>
      <xdr:row>10</xdr:row>
      <xdr:rowOff>91440</xdr:rowOff>
    </xdr:from>
    <xdr:to>
      <xdr:col>8</xdr:col>
      <xdr:colOff>365760</xdr:colOff>
      <xdr:row>10</xdr:row>
      <xdr:rowOff>190499</xdr:rowOff>
    </xdr:to>
    <xdr:sp macro="" textlink="">
      <xdr:nvSpPr>
        <xdr:cNvPr id="240" name="Freeform 75">
          <a:extLst>
            <a:ext uri="{FF2B5EF4-FFF2-40B4-BE49-F238E27FC236}">
              <a16:creationId xmlns:a16="http://schemas.microsoft.com/office/drawing/2014/main" id="{97F3BC4F-617E-42A2-B62D-1BE1E73E8468}"/>
            </a:ext>
          </a:extLst>
        </xdr:cNvPr>
        <xdr:cNvSpPr>
          <a:spLocks noEditPoints="1"/>
        </xdr:cNvSpPr>
      </xdr:nvSpPr>
      <xdr:spPr bwMode="auto">
        <a:xfrm>
          <a:off x="4305300" y="1935480"/>
          <a:ext cx="342900" cy="91439"/>
        </a:xfrm>
        <a:custGeom>
          <a:avLst/>
          <a:gdLst>
            <a:gd name="T0" fmla="*/ 33 w 2433"/>
            <a:gd name="T1" fmla="*/ 167 h 400"/>
            <a:gd name="T2" fmla="*/ 2100 w 2433"/>
            <a:gd name="T3" fmla="*/ 167 h 400"/>
            <a:gd name="T4" fmla="*/ 2133 w 2433"/>
            <a:gd name="T5" fmla="*/ 200 h 400"/>
            <a:gd name="T6" fmla="*/ 2100 w 2433"/>
            <a:gd name="T7" fmla="*/ 234 h 400"/>
            <a:gd name="T8" fmla="*/ 33 w 2433"/>
            <a:gd name="T9" fmla="*/ 234 h 400"/>
            <a:gd name="T10" fmla="*/ 0 w 2433"/>
            <a:gd name="T11" fmla="*/ 200 h 400"/>
            <a:gd name="T12" fmla="*/ 33 w 2433"/>
            <a:gd name="T13" fmla="*/ 167 h 400"/>
            <a:gd name="T14" fmla="*/ 2033 w 2433"/>
            <a:gd name="T15" fmla="*/ 0 h 400"/>
            <a:gd name="T16" fmla="*/ 2433 w 2433"/>
            <a:gd name="T17" fmla="*/ 200 h 400"/>
            <a:gd name="T18" fmla="*/ 2033 w 2433"/>
            <a:gd name="T19" fmla="*/ 400 h 400"/>
            <a:gd name="T20" fmla="*/ 2033 w 2433"/>
            <a:gd name="T21" fmla="*/ 0 h 40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Lst>
          <a:rect l="0" t="0" r="r" b="b"/>
          <a:pathLst>
            <a:path w="2433" h="400">
              <a:moveTo>
                <a:pt x="33" y="167"/>
              </a:moveTo>
              <a:lnTo>
                <a:pt x="2100" y="167"/>
              </a:lnTo>
              <a:cubicBezTo>
                <a:pt x="2119" y="167"/>
                <a:pt x="2133" y="182"/>
                <a:pt x="2133" y="200"/>
              </a:cubicBezTo>
              <a:cubicBezTo>
                <a:pt x="2133" y="219"/>
                <a:pt x="2119" y="234"/>
                <a:pt x="2100" y="234"/>
              </a:cubicBezTo>
              <a:lnTo>
                <a:pt x="33" y="234"/>
              </a:lnTo>
              <a:cubicBezTo>
                <a:pt x="15" y="234"/>
                <a:pt x="0" y="219"/>
                <a:pt x="0" y="200"/>
              </a:cubicBezTo>
              <a:cubicBezTo>
                <a:pt x="0" y="182"/>
                <a:pt x="15" y="167"/>
                <a:pt x="33" y="167"/>
              </a:cubicBezTo>
              <a:close/>
              <a:moveTo>
                <a:pt x="2033" y="0"/>
              </a:moveTo>
              <a:lnTo>
                <a:pt x="2433" y="200"/>
              </a:lnTo>
              <a:lnTo>
                <a:pt x="2033" y="400"/>
              </a:lnTo>
              <a:lnTo>
                <a:pt x="2033" y="0"/>
              </a:lnTo>
              <a:close/>
            </a:path>
          </a:pathLst>
        </a:custGeom>
        <a:solidFill>
          <a:srgbClr val="000000"/>
        </a:solidFill>
        <a:ln w="0" cap="flat">
          <a:solidFill>
            <a:srgbClr val="000000"/>
          </a:solidFill>
          <a:prstDash val="solid"/>
          <a:bevel/>
          <a:headEnd/>
          <a:tailEnd/>
        </a:ln>
      </xdr:spPr>
    </xdr:sp>
    <xdr:clientData/>
  </xdr:twoCellAnchor>
  <xdr:twoCellAnchor>
    <xdr:from>
      <xdr:col>5</xdr:col>
      <xdr:colOff>403860</xdr:colOff>
      <xdr:row>7</xdr:row>
      <xdr:rowOff>68580</xdr:rowOff>
    </xdr:from>
    <xdr:to>
      <xdr:col>5</xdr:col>
      <xdr:colOff>457200</xdr:colOff>
      <xdr:row>10</xdr:row>
      <xdr:rowOff>0</xdr:rowOff>
    </xdr:to>
    <xdr:sp macro="" textlink="">
      <xdr:nvSpPr>
        <xdr:cNvPr id="241" name="Freeform 76">
          <a:extLst>
            <a:ext uri="{FF2B5EF4-FFF2-40B4-BE49-F238E27FC236}">
              <a16:creationId xmlns:a16="http://schemas.microsoft.com/office/drawing/2014/main" id="{B3B26AF9-8E17-409C-A6BF-28B195A4E60A}"/>
            </a:ext>
          </a:extLst>
        </xdr:cNvPr>
        <xdr:cNvSpPr>
          <a:spLocks noEditPoints="1"/>
        </xdr:cNvSpPr>
      </xdr:nvSpPr>
      <xdr:spPr bwMode="auto">
        <a:xfrm>
          <a:off x="3505200" y="1348740"/>
          <a:ext cx="53340" cy="495300"/>
        </a:xfrm>
        <a:custGeom>
          <a:avLst/>
          <a:gdLst>
            <a:gd name="T0" fmla="*/ 334 w 800"/>
            <a:gd name="T1" fmla="*/ 8400 h 8467"/>
            <a:gd name="T2" fmla="*/ 334 w 800"/>
            <a:gd name="T3" fmla="*/ 667 h 8467"/>
            <a:gd name="T4" fmla="*/ 400 w 800"/>
            <a:gd name="T5" fmla="*/ 600 h 8467"/>
            <a:gd name="T6" fmla="*/ 467 w 800"/>
            <a:gd name="T7" fmla="*/ 667 h 8467"/>
            <a:gd name="T8" fmla="*/ 467 w 800"/>
            <a:gd name="T9" fmla="*/ 8400 h 8467"/>
            <a:gd name="T10" fmla="*/ 400 w 800"/>
            <a:gd name="T11" fmla="*/ 8467 h 8467"/>
            <a:gd name="T12" fmla="*/ 334 w 800"/>
            <a:gd name="T13" fmla="*/ 8400 h 8467"/>
            <a:gd name="T14" fmla="*/ 0 w 800"/>
            <a:gd name="T15" fmla="*/ 800 h 8467"/>
            <a:gd name="T16" fmla="*/ 400 w 800"/>
            <a:gd name="T17" fmla="*/ 0 h 8467"/>
            <a:gd name="T18" fmla="*/ 800 w 800"/>
            <a:gd name="T19" fmla="*/ 800 h 8467"/>
            <a:gd name="T20" fmla="*/ 0 w 800"/>
            <a:gd name="T21" fmla="*/ 800 h 8467"/>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Lst>
          <a:rect l="0" t="0" r="r" b="b"/>
          <a:pathLst>
            <a:path w="800" h="8467">
              <a:moveTo>
                <a:pt x="334" y="8400"/>
              </a:moveTo>
              <a:lnTo>
                <a:pt x="334" y="667"/>
              </a:lnTo>
              <a:cubicBezTo>
                <a:pt x="334" y="630"/>
                <a:pt x="364" y="600"/>
                <a:pt x="400" y="600"/>
              </a:cubicBezTo>
              <a:cubicBezTo>
                <a:pt x="437" y="600"/>
                <a:pt x="467" y="630"/>
                <a:pt x="467" y="667"/>
              </a:cubicBezTo>
              <a:lnTo>
                <a:pt x="467" y="8400"/>
              </a:lnTo>
              <a:cubicBezTo>
                <a:pt x="467" y="8437"/>
                <a:pt x="437" y="8467"/>
                <a:pt x="400" y="8467"/>
              </a:cubicBezTo>
              <a:cubicBezTo>
                <a:pt x="364" y="8467"/>
                <a:pt x="334" y="8437"/>
                <a:pt x="334" y="8400"/>
              </a:cubicBezTo>
              <a:close/>
              <a:moveTo>
                <a:pt x="0" y="800"/>
              </a:moveTo>
              <a:lnTo>
                <a:pt x="400" y="0"/>
              </a:lnTo>
              <a:lnTo>
                <a:pt x="800" y="800"/>
              </a:lnTo>
              <a:lnTo>
                <a:pt x="0" y="800"/>
              </a:lnTo>
              <a:close/>
            </a:path>
          </a:pathLst>
        </a:custGeom>
        <a:solidFill>
          <a:srgbClr val="000000"/>
        </a:solidFill>
        <a:ln w="0" cap="flat">
          <a:solidFill>
            <a:srgbClr val="000000"/>
          </a:solidFill>
          <a:prstDash val="solid"/>
          <a:bevel/>
          <a:headEnd/>
          <a:tailEnd/>
        </a:ln>
      </xdr:spPr>
    </xdr:sp>
    <xdr:clientData/>
  </xdr:twoCellAnchor>
  <xdr:twoCellAnchor>
    <xdr:from>
      <xdr:col>9</xdr:col>
      <xdr:colOff>434340</xdr:colOff>
      <xdr:row>7</xdr:row>
      <xdr:rowOff>38100</xdr:rowOff>
    </xdr:from>
    <xdr:to>
      <xdr:col>9</xdr:col>
      <xdr:colOff>495300</xdr:colOff>
      <xdr:row>9</xdr:row>
      <xdr:rowOff>106680</xdr:rowOff>
    </xdr:to>
    <xdr:sp macro="" textlink="">
      <xdr:nvSpPr>
        <xdr:cNvPr id="242" name="Freeform 78">
          <a:extLst>
            <a:ext uri="{FF2B5EF4-FFF2-40B4-BE49-F238E27FC236}">
              <a16:creationId xmlns:a16="http://schemas.microsoft.com/office/drawing/2014/main" id="{801C1206-F4FB-4434-8D09-81ED0BF1996A}"/>
            </a:ext>
          </a:extLst>
        </xdr:cNvPr>
        <xdr:cNvSpPr>
          <a:spLocks noEditPoints="1"/>
        </xdr:cNvSpPr>
      </xdr:nvSpPr>
      <xdr:spPr bwMode="auto">
        <a:xfrm>
          <a:off x="5326380" y="1318260"/>
          <a:ext cx="60960" cy="449580"/>
        </a:xfrm>
        <a:custGeom>
          <a:avLst/>
          <a:gdLst>
            <a:gd name="T0" fmla="*/ 167 w 400"/>
            <a:gd name="T1" fmla="*/ 4200 h 4234"/>
            <a:gd name="T2" fmla="*/ 167 w 400"/>
            <a:gd name="T3" fmla="*/ 334 h 4234"/>
            <a:gd name="T4" fmla="*/ 200 w 400"/>
            <a:gd name="T5" fmla="*/ 300 h 4234"/>
            <a:gd name="T6" fmla="*/ 234 w 400"/>
            <a:gd name="T7" fmla="*/ 334 h 4234"/>
            <a:gd name="T8" fmla="*/ 234 w 400"/>
            <a:gd name="T9" fmla="*/ 4200 h 4234"/>
            <a:gd name="T10" fmla="*/ 200 w 400"/>
            <a:gd name="T11" fmla="*/ 4234 h 4234"/>
            <a:gd name="T12" fmla="*/ 167 w 400"/>
            <a:gd name="T13" fmla="*/ 4200 h 4234"/>
            <a:gd name="T14" fmla="*/ 0 w 400"/>
            <a:gd name="T15" fmla="*/ 400 h 4234"/>
            <a:gd name="T16" fmla="*/ 200 w 400"/>
            <a:gd name="T17" fmla="*/ 0 h 4234"/>
            <a:gd name="T18" fmla="*/ 400 w 400"/>
            <a:gd name="T19" fmla="*/ 400 h 4234"/>
            <a:gd name="T20" fmla="*/ 0 w 400"/>
            <a:gd name="T21" fmla="*/ 400 h 423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Lst>
          <a:rect l="0" t="0" r="r" b="b"/>
          <a:pathLst>
            <a:path w="400" h="4234">
              <a:moveTo>
                <a:pt x="167" y="4200"/>
              </a:moveTo>
              <a:lnTo>
                <a:pt x="167" y="334"/>
              </a:lnTo>
              <a:cubicBezTo>
                <a:pt x="167" y="315"/>
                <a:pt x="182" y="300"/>
                <a:pt x="200" y="300"/>
              </a:cubicBezTo>
              <a:cubicBezTo>
                <a:pt x="219" y="300"/>
                <a:pt x="234" y="315"/>
                <a:pt x="234" y="334"/>
              </a:cubicBezTo>
              <a:lnTo>
                <a:pt x="234" y="4200"/>
              </a:lnTo>
              <a:cubicBezTo>
                <a:pt x="234" y="4219"/>
                <a:pt x="219" y="4234"/>
                <a:pt x="200" y="4234"/>
              </a:cubicBezTo>
              <a:cubicBezTo>
                <a:pt x="182" y="4234"/>
                <a:pt x="167" y="4219"/>
                <a:pt x="167" y="4200"/>
              </a:cubicBezTo>
              <a:close/>
              <a:moveTo>
                <a:pt x="0" y="400"/>
              </a:moveTo>
              <a:lnTo>
                <a:pt x="200" y="0"/>
              </a:lnTo>
              <a:lnTo>
                <a:pt x="400" y="400"/>
              </a:lnTo>
              <a:lnTo>
                <a:pt x="0" y="400"/>
              </a:lnTo>
              <a:close/>
            </a:path>
          </a:pathLst>
        </a:custGeom>
        <a:solidFill>
          <a:srgbClr val="000000"/>
        </a:solidFill>
        <a:ln w="0" cap="flat">
          <a:solidFill>
            <a:srgbClr val="000000"/>
          </a:solidFill>
          <a:prstDash val="solid"/>
          <a:bevel/>
          <a:headEnd/>
          <a:tailEnd/>
        </a:ln>
      </xdr:spPr>
    </xdr:sp>
    <xdr:clientData/>
  </xdr:twoCellAnchor>
  <xdr:twoCellAnchor>
    <xdr:from>
      <xdr:col>3</xdr:col>
      <xdr:colOff>426720</xdr:colOff>
      <xdr:row>1</xdr:row>
      <xdr:rowOff>152400</xdr:rowOff>
    </xdr:from>
    <xdr:to>
      <xdr:col>9</xdr:col>
      <xdr:colOff>472440</xdr:colOff>
      <xdr:row>1</xdr:row>
      <xdr:rowOff>152400</xdr:rowOff>
    </xdr:to>
    <xdr:sp macro="" textlink="">
      <xdr:nvSpPr>
        <xdr:cNvPr id="243" name="Line 79">
          <a:extLst>
            <a:ext uri="{FF2B5EF4-FFF2-40B4-BE49-F238E27FC236}">
              <a16:creationId xmlns:a16="http://schemas.microsoft.com/office/drawing/2014/main" id="{D4397A44-D48D-42A4-A34E-968EF7988C6C}"/>
            </a:ext>
          </a:extLst>
        </xdr:cNvPr>
        <xdr:cNvSpPr>
          <a:spLocks noChangeShapeType="1"/>
        </xdr:cNvSpPr>
      </xdr:nvSpPr>
      <xdr:spPr bwMode="auto">
        <a:xfrm flipV="1">
          <a:off x="2308860" y="335280"/>
          <a:ext cx="3055620" cy="0"/>
        </a:xfrm>
        <a:prstGeom prst="line">
          <a:avLst/>
        </a:prstGeom>
        <a:noFill/>
        <a:ln w="19050" cap="rnd">
          <a:solidFill>
            <a:srgbClr val="000000"/>
          </a:solidFill>
          <a:prstDash val="solid"/>
          <a:round/>
          <a:headEnd/>
          <a:tailEnd/>
        </a:ln>
        <a:extLst>
          <a:ext uri="{909E8E84-426E-40DD-AFC4-6F175D3DCCD1}">
            <a14:hiddenFill xmlns:a14="http://schemas.microsoft.com/office/drawing/2010/main">
              <a:noFill/>
            </a14:hiddenFill>
          </a:ext>
        </a:extLst>
      </xdr:spPr>
    </xdr:sp>
    <xdr:clientData/>
  </xdr:twoCellAnchor>
  <xdr:twoCellAnchor>
    <xdr:from>
      <xdr:col>9</xdr:col>
      <xdr:colOff>449580</xdr:colOff>
      <xdr:row>1</xdr:row>
      <xdr:rowOff>160020</xdr:rowOff>
    </xdr:from>
    <xdr:to>
      <xdr:col>9</xdr:col>
      <xdr:colOff>457200</xdr:colOff>
      <xdr:row>2</xdr:row>
      <xdr:rowOff>114300</xdr:rowOff>
    </xdr:to>
    <xdr:sp macro="" textlink="">
      <xdr:nvSpPr>
        <xdr:cNvPr id="244" name="Line 80">
          <a:extLst>
            <a:ext uri="{FF2B5EF4-FFF2-40B4-BE49-F238E27FC236}">
              <a16:creationId xmlns:a16="http://schemas.microsoft.com/office/drawing/2014/main" id="{BC40A5D3-1308-41C9-8C9C-2207249CCE5C}"/>
            </a:ext>
          </a:extLst>
        </xdr:cNvPr>
        <xdr:cNvSpPr>
          <a:spLocks noChangeShapeType="1"/>
        </xdr:cNvSpPr>
      </xdr:nvSpPr>
      <xdr:spPr bwMode="auto">
        <a:xfrm flipH="1">
          <a:off x="5341620" y="342900"/>
          <a:ext cx="7620" cy="137160"/>
        </a:xfrm>
        <a:prstGeom prst="line">
          <a:avLst/>
        </a:prstGeom>
        <a:noFill/>
        <a:ln w="19050" cap="rnd">
          <a:solidFill>
            <a:srgbClr val="000000"/>
          </a:solidFill>
          <a:prstDash val="solid"/>
          <a:round/>
          <a:headEnd/>
          <a:tailEnd/>
        </a:ln>
        <a:extLst>
          <a:ext uri="{909E8E84-426E-40DD-AFC4-6F175D3DCCD1}">
            <a14:hiddenFill xmlns:a14="http://schemas.microsoft.com/office/drawing/2010/main">
              <a:noFill/>
            </a14:hiddenFill>
          </a:ext>
        </a:extLst>
      </xdr:spPr>
    </xdr:sp>
    <xdr:clientData/>
  </xdr:twoCellAnchor>
  <xdr:twoCellAnchor>
    <xdr:from>
      <xdr:col>3</xdr:col>
      <xdr:colOff>403860</xdr:colOff>
      <xdr:row>1</xdr:row>
      <xdr:rowOff>167640</xdr:rowOff>
    </xdr:from>
    <xdr:to>
      <xdr:col>3</xdr:col>
      <xdr:colOff>449580</xdr:colOff>
      <xdr:row>2</xdr:row>
      <xdr:rowOff>137160</xdr:rowOff>
    </xdr:to>
    <xdr:sp macro="" textlink="">
      <xdr:nvSpPr>
        <xdr:cNvPr id="245" name="Freeform 81">
          <a:extLst>
            <a:ext uri="{FF2B5EF4-FFF2-40B4-BE49-F238E27FC236}">
              <a16:creationId xmlns:a16="http://schemas.microsoft.com/office/drawing/2014/main" id="{88B9274C-01B7-4B97-8066-5D15215B8CE3}"/>
            </a:ext>
          </a:extLst>
        </xdr:cNvPr>
        <xdr:cNvSpPr>
          <a:spLocks noEditPoints="1"/>
        </xdr:cNvSpPr>
      </xdr:nvSpPr>
      <xdr:spPr bwMode="auto">
        <a:xfrm>
          <a:off x="2286000" y="350520"/>
          <a:ext cx="45720" cy="152400"/>
        </a:xfrm>
        <a:custGeom>
          <a:avLst/>
          <a:gdLst>
            <a:gd name="T0" fmla="*/ 467 w 800"/>
            <a:gd name="T1" fmla="*/ 66 h 2466"/>
            <a:gd name="T2" fmla="*/ 467 w 800"/>
            <a:gd name="T3" fmla="*/ 1800 h 2466"/>
            <a:gd name="T4" fmla="*/ 400 w 800"/>
            <a:gd name="T5" fmla="*/ 1866 h 2466"/>
            <a:gd name="T6" fmla="*/ 334 w 800"/>
            <a:gd name="T7" fmla="*/ 1800 h 2466"/>
            <a:gd name="T8" fmla="*/ 334 w 800"/>
            <a:gd name="T9" fmla="*/ 66 h 2466"/>
            <a:gd name="T10" fmla="*/ 400 w 800"/>
            <a:gd name="T11" fmla="*/ 0 h 2466"/>
            <a:gd name="T12" fmla="*/ 467 w 800"/>
            <a:gd name="T13" fmla="*/ 66 h 2466"/>
            <a:gd name="T14" fmla="*/ 800 w 800"/>
            <a:gd name="T15" fmla="*/ 1666 h 2466"/>
            <a:gd name="T16" fmla="*/ 400 w 800"/>
            <a:gd name="T17" fmla="*/ 2466 h 2466"/>
            <a:gd name="T18" fmla="*/ 0 w 800"/>
            <a:gd name="T19" fmla="*/ 1666 h 2466"/>
            <a:gd name="T20" fmla="*/ 800 w 800"/>
            <a:gd name="T21" fmla="*/ 1666 h 246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Lst>
          <a:rect l="0" t="0" r="r" b="b"/>
          <a:pathLst>
            <a:path w="800" h="2466">
              <a:moveTo>
                <a:pt x="467" y="66"/>
              </a:moveTo>
              <a:lnTo>
                <a:pt x="467" y="1800"/>
              </a:lnTo>
              <a:cubicBezTo>
                <a:pt x="467" y="1837"/>
                <a:pt x="437" y="1866"/>
                <a:pt x="400" y="1866"/>
              </a:cubicBezTo>
              <a:cubicBezTo>
                <a:pt x="364" y="1866"/>
                <a:pt x="334" y="1837"/>
                <a:pt x="334" y="1800"/>
              </a:cubicBezTo>
              <a:lnTo>
                <a:pt x="334" y="66"/>
              </a:lnTo>
              <a:cubicBezTo>
                <a:pt x="334" y="30"/>
                <a:pt x="364" y="0"/>
                <a:pt x="400" y="0"/>
              </a:cubicBezTo>
              <a:cubicBezTo>
                <a:pt x="437" y="0"/>
                <a:pt x="467" y="30"/>
                <a:pt x="467" y="66"/>
              </a:cubicBezTo>
              <a:close/>
              <a:moveTo>
                <a:pt x="800" y="1666"/>
              </a:moveTo>
              <a:lnTo>
                <a:pt x="400" y="2466"/>
              </a:lnTo>
              <a:lnTo>
                <a:pt x="0" y="1666"/>
              </a:lnTo>
              <a:lnTo>
                <a:pt x="800" y="1666"/>
              </a:lnTo>
              <a:close/>
            </a:path>
          </a:pathLst>
        </a:custGeom>
        <a:solidFill>
          <a:srgbClr val="000000"/>
        </a:solidFill>
        <a:ln w="0" cap="flat">
          <a:solidFill>
            <a:srgbClr val="000000"/>
          </a:solidFill>
          <a:prstDash val="solid"/>
          <a:bevel/>
          <a:headEnd/>
          <a:tailEnd/>
        </a:ln>
      </xdr:spPr>
    </xdr:sp>
    <xdr:clientData/>
  </xdr:twoCellAnchor>
  <xdr:twoCellAnchor>
    <xdr:from>
      <xdr:col>1</xdr:col>
      <xdr:colOff>388620</xdr:colOff>
      <xdr:row>7</xdr:row>
      <xdr:rowOff>144780</xdr:rowOff>
    </xdr:from>
    <xdr:to>
      <xdr:col>1</xdr:col>
      <xdr:colOff>426720</xdr:colOff>
      <xdr:row>8</xdr:row>
      <xdr:rowOff>137160</xdr:rowOff>
    </xdr:to>
    <xdr:sp macro="" textlink="">
      <xdr:nvSpPr>
        <xdr:cNvPr id="246" name="Rectangle 83">
          <a:extLst>
            <a:ext uri="{FF2B5EF4-FFF2-40B4-BE49-F238E27FC236}">
              <a16:creationId xmlns:a16="http://schemas.microsoft.com/office/drawing/2014/main" id="{EEB06898-1621-4113-8FF7-74ECCB4316A7}"/>
            </a:ext>
          </a:extLst>
        </xdr:cNvPr>
        <xdr:cNvSpPr>
          <a:spLocks noChangeArrowheads="1"/>
        </xdr:cNvSpPr>
      </xdr:nvSpPr>
      <xdr:spPr bwMode="auto">
        <a:xfrm>
          <a:off x="998220" y="1424940"/>
          <a:ext cx="38100" cy="1752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noAutofit/>
        </a:bodyPr>
        <a:lstStyle/>
        <a:p>
          <a:pPr algn="l" rtl="0">
            <a:defRPr sz="1000"/>
          </a:pPr>
          <a:r>
            <a:rPr lang="en-US" sz="1200" b="0" i="1" u="none" strike="noStrike" baseline="0">
              <a:solidFill>
                <a:srgbClr val="000000"/>
              </a:solidFill>
              <a:latin typeface="Times New Roman"/>
              <a:cs typeface="Times New Roman"/>
            </a:rPr>
            <a:t> </a:t>
          </a:r>
        </a:p>
      </xdr:txBody>
    </xdr:sp>
    <xdr:clientData/>
  </xdr:twoCellAnchor>
  <xdr:twoCellAnchor>
    <xdr:from>
      <xdr:col>3</xdr:col>
      <xdr:colOff>259080</xdr:colOff>
      <xdr:row>11</xdr:row>
      <xdr:rowOff>30480</xdr:rowOff>
    </xdr:from>
    <xdr:to>
      <xdr:col>3</xdr:col>
      <xdr:colOff>297180</xdr:colOff>
      <xdr:row>12</xdr:row>
      <xdr:rowOff>22860</xdr:rowOff>
    </xdr:to>
    <xdr:sp macro="" textlink="">
      <xdr:nvSpPr>
        <xdr:cNvPr id="247" name="Rectangle 86">
          <a:extLst>
            <a:ext uri="{FF2B5EF4-FFF2-40B4-BE49-F238E27FC236}">
              <a16:creationId xmlns:a16="http://schemas.microsoft.com/office/drawing/2014/main" id="{2D9A541A-89B5-4FBA-BBCC-C269DACF1959}"/>
            </a:ext>
          </a:extLst>
        </xdr:cNvPr>
        <xdr:cNvSpPr>
          <a:spLocks noChangeArrowheads="1"/>
        </xdr:cNvSpPr>
      </xdr:nvSpPr>
      <xdr:spPr bwMode="auto">
        <a:xfrm>
          <a:off x="2141220" y="2057400"/>
          <a:ext cx="38100" cy="1752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noAutofit/>
        </a:bodyPr>
        <a:lstStyle/>
        <a:p>
          <a:pPr algn="l" rtl="0">
            <a:defRPr sz="1000"/>
          </a:pPr>
          <a:r>
            <a:rPr lang="en-US" sz="1200" b="0" i="0" u="none" strike="noStrike" baseline="0">
              <a:solidFill>
                <a:srgbClr val="000000"/>
              </a:solidFill>
              <a:latin typeface="Times New Roman"/>
              <a:cs typeface="Times New Roman"/>
            </a:rPr>
            <a:t> </a:t>
          </a:r>
        </a:p>
      </xdr:txBody>
    </xdr:sp>
    <xdr:clientData/>
  </xdr:twoCellAnchor>
  <xdr:twoCellAnchor>
    <xdr:from>
      <xdr:col>5</xdr:col>
      <xdr:colOff>525780</xdr:colOff>
      <xdr:row>11</xdr:row>
      <xdr:rowOff>30480</xdr:rowOff>
    </xdr:from>
    <xdr:to>
      <xdr:col>5</xdr:col>
      <xdr:colOff>563880</xdr:colOff>
      <xdr:row>12</xdr:row>
      <xdr:rowOff>22860</xdr:rowOff>
    </xdr:to>
    <xdr:sp macro="" textlink="">
      <xdr:nvSpPr>
        <xdr:cNvPr id="248" name="Rectangle 89">
          <a:extLst>
            <a:ext uri="{FF2B5EF4-FFF2-40B4-BE49-F238E27FC236}">
              <a16:creationId xmlns:a16="http://schemas.microsoft.com/office/drawing/2014/main" id="{99CB7BC3-22AB-4D60-84AC-A09DD5813E98}"/>
            </a:ext>
          </a:extLst>
        </xdr:cNvPr>
        <xdr:cNvSpPr>
          <a:spLocks noChangeArrowheads="1"/>
        </xdr:cNvSpPr>
      </xdr:nvSpPr>
      <xdr:spPr bwMode="auto">
        <a:xfrm>
          <a:off x="3627120" y="2057400"/>
          <a:ext cx="15240" cy="1752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noAutofit/>
        </a:bodyPr>
        <a:lstStyle/>
        <a:p>
          <a:pPr algn="l" rtl="0">
            <a:defRPr sz="1000"/>
          </a:pPr>
          <a:r>
            <a:rPr lang="en-US" sz="1200" b="0" i="0" u="none" strike="noStrike" baseline="0">
              <a:solidFill>
                <a:srgbClr val="000000"/>
              </a:solidFill>
              <a:latin typeface="Times New Roman"/>
              <a:cs typeface="Times New Roman"/>
            </a:rPr>
            <a:t> </a:t>
          </a:r>
        </a:p>
      </xdr:txBody>
    </xdr:sp>
    <xdr:clientData/>
  </xdr:twoCellAnchor>
  <xdr:twoCellAnchor>
    <xdr:from>
      <xdr:col>8</xdr:col>
      <xdr:colOff>182880</xdr:colOff>
      <xdr:row>11</xdr:row>
      <xdr:rowOff>30480</xdr:rowOff>
    </xdr:from>
    <xdr:to>
      <xdr:col>8</xdr:col>
      <xdr:colOff>220980</xdr:colOff>
      <xdr:row>12</xdr:row>
      <xdr:rowOff>22860</xdr:rowOff>
    </xdr:to>
    <xdr:sp macro="" textlink="">
      <xdr:nvSpPr>
        <xdr:cNvPr id="249" name="Rectangle 92">
          <a:extLst>
            <a:ext uri="{FF2B5EF4-FFF2-40B4-BE49-F238E27FC236}">
              <a16:creationId xmlns:a16="http://schemas.microsoft.com/office/drawing/2014/main" id="{4A0565C3-79C9-4F3D-B8E6-EFEF592E5668}"/>
            </a:ext>
          </a:extLst>
        </xdr:cNvPr>
        <xdr:cNvSpPr>
          <a:spLocks noChangeArrowheads="1"/>
        </xdr:cNvSpPr>
      </xdr:nvSpPr>
      <xdr:spPr bwMode="auto">
        <a:xfrm>
          <a:off x="4465320" y="2057400"/>
          <a:ext cx="38100" cy="1752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noAutofit/>
        </a:bodyPr>
        <a:lstStyle/>
        <a:p>
          <a:pPr algn="l" rtl="0">
            <a:defRPr sz="1000"/>
          </a:pPr>
          <a:r>
            <a:rPr lang="en-US" sz="1200" b="0" i="0" u="none" strike="noStrike" baseline="0">
              <a:solidFill>
                <a:srgbClr val="000000"/>
              </a:solidFill>
              <a:latin typeface="Times New Roman"/>
              <a:cs typeface="Times New Roman"/>
            </a:rPr>
            <a:t> </a:t>
          </a:r>
        </a:p>
      </xdr:txBody>
    </xdr:sp>
    <xdr:clientData/>
  </xdr:twoCellAnchor>
  <xdr:twoCellAnchor>
    <xdr:from>
      <xdr:col>9</xdr:col>
      <xdr:colOff>243840</xdr:colOff>
      <xdr:row>7</xdr:row>
      <xdr:rowOff>144780</xdr:rowOff>
    </xdr:from>
    <xdr:to>
      <xdr:col>9</xdr:col>
      <xdr:colOff>342900</xdr:colOff>
      <xdr:row>8</xdr:row>
      <xdr:rowOff>160020</xdr:rowOff>
    </xdr:to>
    <xdr:sp macro="" textlink="">
      <xdr:nvSpPr>
        <xdr:cNvPr id="250" name="Rectangle 93">
          <a:extLst>
            <a:ext uri="{FF2B5EF4-FFF2-40B4-BE49-F238E27FC236}">
              <a16:creationId xmlns:a16="http://schemas.microsoft.com/office/drawing/2014/main" id="{7495BCEC-12E5-4EC7-B908-0199D22FDBEB}"/>
            </a:ext>
          </a:extLst>
        </xdr:cNvPr>
        <xdr:cNvSpPr>
          <a:spLocks noChangeArrowheads="1"/>
        </xdr:cNvSpPr>
      </xdr:nvSpPr>
      <xdr:spPr bwMode="auto">
        <a:xfrm>
          <a:off x="5135880" y="1424940"/>
          <a:ext cx="99060" cy="198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noAutofit/>
        </a:bodyPr>
        <a:lstStyle/>
        <a:p>
          <a:pPr algn="l" rtl="0">
            <a:defRPr sz="1000"/>
          </a:pPr>
          <a:endParaRPr lang="en-US" sz="1200" b="0" i="1" u="none" strike="noStrike" baseline="0">
            <a:solidFill>
              <a:srgbClr val="000000"/>
            </a:solidFill>
            <a:latin typeface="Times New Roman"/>
            <a:cs typeface="Times New Roman"/>
          </a:endParaRPr>
        </a:p>
      </xdr:txBody>
    </xdr:sp>
    <xdr:clientData/>
  </xdr:twoCellAnchor>
  <xdr:twoCellAnchor>
    <xdr:from>
      <xdr:col>9</xdr:col>
      <xdr:colOff>563880</xdr:colOff>
      <xdr:row>8</xdr:row>
      <xdr:rowOff>30480</xdr:rowOff>
    </xdr:from>
    <xdr:to>
      <xdr:col>9</xdr:col>
      <xdr:colOff>792480</xdr:colOff>
      <xdr:row>9</xdr:row>
      <xdr:rowOff>129540</xdr:rowOff>
    </xdr:to>
    <xdr:sp macro="" textlink="">
      <xdr:nvSpPr>
        <xdr:cNvPr id="251" name="Rectangle 94">
          <a:extLst>
            <a:ext uri="{FF2B5EF4-FFF2-40B4-BE49-F238E27FC236}">
              <a16:creationId xmlns:a16="http://schemas.microsoft.com/office/drawing/2014/main" id="{F6D8B9C6-3934-46E0-BFE4-3591677E10FF}"/>
            </a:ext>
          </a:extLst>
        </xdr:cNvPr>
        <xdr:cNvSpPr>
          <a:spLocks noChangeArrowheads="1"/>
        </xdr:cNvSpPr>
      </xdr:nvSpPr>
      <xdr:spPr bwMode="auto">
        <a:xfrm>
          <a:off x="5455920" y="1493520"/>
          <a:ext cx="228600" cy="297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noAutofit/>
        </a:bodyPr>
        <a:lstStyle/>
        <a:p>
          <a:pPr algn="l" rtl="0">
            <a:defRPr sz="1000"/>
          </a:pPr>
          <a:r>
            <a:rPr lang="el-GR" sz="1200" b="0" i="0" u="none" strike="noStrike" baseline="0">
              <a:solidFill>
                <a:sysClr val="windowText" lastClr="000000"/>
              </a:solidFill>
              <a:latin typeface="Times New Roman"/>
              <a:cs typeface="Times New Roman"/>
            </a:rPr>
            <a:t>σ</a:t>
          </a:r>
          <a:r>
            <a:rPr lang="en-US" sz="1200" b="0" i="0" u="none" strike="noStrike" baseline="0">
              <a:solidFill>
                <a:sysClr val="windowText" lastClr="000000"/>
              </a:solidFill>
              <a:latin typeface="Times New Roman"/>
              <a:cs typeface="Times New Roman"/>
            </a:rPr>
            <a:t>3</a:t>
          </a:r>
        </a:p>
      </xdr:txBody>
    </xdr:sp>
    <xdr:clientData/>
  </xdr:twoCellAnchor>
  <xdr:twoCellAnchor>
    <xdr:from>
      <xdr:col>9</xdr:col>
      <xdr:colOff>411480</xdr:colOff>
      <xdr:row>7</xdr:row>
      <xdr:rowOff>144780</xdr:rowOff>
    </xdr:from>
    <xdr:to>
      <xdr:col>9</xdr:col>
      <xdr:colOff>449580</xdr:colOff>
      <xdr:row>8</xdr:row>
      <xdr:rowOff>137160</xdr:rowOff>
    </xdr:to>
    <xdr:sp macro="" textlink="">
      <xdr:nvSpPr>
        <xdr:cNvPr id="252" name="Rectangle 96">
          <a:extLst>
            <a:ext uri="{FF2B5EF4-FFF2-40B4-BE49-F238E27FC236}">
              <a16:creationId xmlns:a16="http://schemas.microsoft.com/office/drawing/2014/main" id="{E2D3E1E3-F3E4-4E97-A0F7-A0424E62D90D}"/>
            </a:ext>
          </a:extLst>
        </xdr:cNvPr>
        <xdr:cNvSpPr>
          <a:spLocks noChangeArrowheads="1"/>
        </xdr:cNvSpPr>
      </xdr:nvSpPr>
      <xdr:spPr bwMode="auto">
        <a:xfrm>
          <a:off x="5303520" y="1424940"/>
          <a:ext cx="38100" cy="1752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noAutofit/>
        </a:bodyPr>
        <a:lstStyle/>
        <a:p>
          <a:pPr algn="l" rtl="0">
            <a:defRPr sz="1000"/>
          </a:pPr>
          <a:r>
            <a:rPr lang="en-US" sz="1200" b="0" i="0" u="none" strike="noStrike" baseline="0">
              <a:solidFill>
                <a:srgbClr val="000000"/>
              </a:solidFill>
              <a:latin typeface="Times New Roman"/>
              <a:cs typeface="Times New Roman"/>
            </a:rPr>
            <a:t> </a:t>
          </a:r>
        </a:p>
      </xdr:txBody>
    </xdr:sp>
    <xdr:clientData/>
  </xdr:twoCellAnchor>
  <xdr:twoCellAnchor>
    <xdr:from>
      <xdr:col>3</xdr:col>
      <xdr:colOff>259080</xdr:colOff>
      <xdr:row>2</xdr:row>
      <xdr:rowOff>144780</xdr:rowOff>
    </xdr:from>
    <xdr:to>
      <xdr:col>3</xdr:col>
      <xdr:colOff>297180</xdr:colOff>
      <xdr:row>3</xdr:row>
      <xdr:rowOff>137160</xdr:rowOff>
    </xdr:to>
    <xdr:sp macro="" textlink="">
      <xdr:nvSpPr>
        <xdr:cNvPr id="253" name="Rectangle 99">
          <a:extLst>
            <a:ext uri="{FF2B5EF4-FFF2-40B4-BE49-F238E27FC236}">
              <a16:creationId xmlns:a16="http://schemas.microsoft.com/office/drawing/2014/main" id="{25C1378B-FD3D-4AD4-8BD2-7A8DD095E8B2}"/>
            </a:ext>
          </a:extLst>
        </xdr:cNvPr>
        <xdr:cNvSpPr>
          <a:spLocks noChangeArrowheads="1"/>
        </xdr:cNvSpPr>
      </xdr:nvSpPr>
      <xdr:spPr bwMode="auto">
        <a:xfrm>
          <a:off x="2141220" y="510540"/>
          <a:ext cx="38100" cy="1752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noAutofit/>
        </a:bodyPr>
        <a:lstStyle/>
        <a:p>
          <a:pPr algn="l" rtl="0">
            <a:defRPr sz="1000"/>
          </a:pPr>
          <a:r>
            <a:rPr lang="en-US" sz="1200" b="0" i="0" u="none" strike="noStrike" baseline="0">
              <a:solidFill>
                <a:srgbClr val="000000"/>
              </a:solidFill>
              <a:latin typeface="Times New Roman"/>
              <a:cs typeface="Times New Roman"/>
            </a:rPr>
            <a:t> </a:t>
          </a:r>
        </a:p>
      </xdr:txBody>
    </xdr:sp>
    <xdr:clientData/>
  </xdr:twoCellAnchor>
  <xdr:twoCellAnchor>
    <xdr:from>
      <xdr:col>6</xdr:col>
      <xdr:colOff>601980</xdr:colOff>
      <xdr:row>2</xdr:row>
      <xdr:rowOff>30480</xdr:rowOff>
    </xdr:from>
    <xdr:to>
      <xdr:col>7</xdr:col>
      <xdr:colOff>30480</xdr:colOff>
      <xdr:row>3</xdr:row>
      <xdr:rowOff>22860</xdr:rowOff>
    </xdr:to>
    <xdr:sp macro="" textlink="">
      <xdr:nvSpPr>
        <xdr:cNvPr id="254" name="Rectangle 102">
          <a:extLst>
            <a:ext uri="{FF2B5EF4-FFF2-40B4-BE49-F238E27FC236}">
              <a16:creationId xmlns:a16="http://schemas.microsoft.com/office/drawing/2014/main" id="{9FE66268-BBE6-4C9E-A01F-E7325423D413}"/>
            </a:ext>
          </a:extLst>
        </xdr:cNvPr>
        <xdr:cNvSpPr>
          <a:spLocks noChangeArrowheads="1"/>
        </xdr:cNvSpPr>
      </xdr:nvSpPr>
      <xdr:spPr bwMode="auto">
        <a:xfrm>
          <a:off x="3962400" y="396240"/>
          <a:ext cx="30480" cy="1752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noAutofit/>
        </a:bodyPr>
        <a:lstStyle/>
        <a:p>
          <a:pPr algn="l" rtl="0">
            <a:defRPr sz="1000"/>
          </a:pPr>
          <a:r>
            <a:rPr lang="en-US" sz="1200" b="0" i="0" u="none" strike="noStrike" baseline="0">
              <a:solidFill>
                <a:srgbClr val="000000"/>
              </a:solidFill>
              <a:latin typeface="Times New Roman"/>
              <a:cs typeface="Times New Roman"/>
            </a:rPr>
            <a:t> </a:t>
          </a:r>
        </a:p>
      </xdr:txBody>
    </xdr:sp>
    <xdr:clientData/>
  </xdr:twoCellAnchor>
  <xdr:twoCellAnchor>
    <xdr:from>
      <xdr:col>4</xdr:col>
      <xdr:colOff>91440</xdr:colOff>
      <xdr:row>7</xdr:row>
      <xdr:rowOff>30480</xdr:rowOff>
    </xdr:from>
    <xdr:to>
      <xdr:col>4</xdr:col>
      <xdr:colOff>129540</xdr:colOff>
      <xdr:row>8</xdr:row>
      <xdr:rowOff>22860</xdr:rowOff>
    </xdr:to>
    <xdr:sp macro="" textlink="">
      <xdr:nvSpPr>
        <xdr:cNvPr id="255" name="Rectangle 118">
          <a:extLst>
            <a:ext uri="{FF2B5EF4-FFF2-40B4-BE49-F238E27FC236}">
              <a16:creationId xmlns:a16="http://schemas.microsoft.com/office/drawing/2014/main" id="{5A44626E-B3A1-469C-9EED-11C3CE98A605}"/>
            </a:ext>
          </a:extLst>
        </xdr:cNvPr>
        <xdr:cNvSpPr>
          <a:spLocks noChangeArrowheads="1"/>
        </xdr:cNvSpPr>
      </xdr:nvSpPr>
      <xdr:spPr bwMode="auto">
        <a:xfrm>
          <a:off x="2583180" y="1310640"/>
          <a:ext cx="38100" cy="1752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noAutofit/>
        </a:bodyPr>
        <a:lstStyle/>
        <a:p>
          <a:pPr algn="l" rtl="0">
            <a:defRPr sz="1000"/>
          </a:pPr>
          <a:r>
            <a:rPr lang="en-US" sz="1200" b="0" i="1" u="none" strike="noStrike" baseline="0">
              <a:solidFill>
                <a:srgbClr val="000000"/>
              </a:solidFill>
              <a:latin typeface="Times New Roman"/>
              <a:cs typeface="Times New Roman"/>
            </a:rPr>
            <a:t> </a:t>
          </a:r>
        </a:p>
      </xdr:txBody>
    </xdr:sp>
    <xdr:clientData/>
  </xdr:twoCellAnchor>
  <xdr:twoCellAnchor>
    <xdr:from>
      <xdr:col>4</xdr:col>
      <xdr:colOff>266700</xdr:colOff>
      <xdr:row>7</xdr:row>
      <xdr:rowOff>30480</xdr:rowOff>
    </xdr:from>
    <xdr:to>
      <xdr:col>4</xdr:col>
      <xdr:colOff>304800</xdr:colOff>
      <xdr:row>8</xdr:row>
      <xdr:rowOff>22860</xdr:rowOff>
    </xdr:to>
    <xdr:sp macro="" textlink="">
      <xdr:nvSpPr>
        <xdr:cNvPr id="256" name="Rectangle 121">
          <a:extLst>
            <a:ext uri="{FF2B5EF4-FFF2-40B4-BE49-F238E27FC236}">
              <a16:creationId xmlns:a16="http://schemas.microsoft.com/office/drawing/2014/main" id="{60A9F7E1-EFB7-4919-B0A8-383A20F6C4BA}"/>
            </a:ext>
          </a:extLst>
        </xdr:cNvPr>
        <xdr:cNvSpPr>
          <a:spLocks noChangeArrowheads="1"/>
        </xdr:cNvSpPr>
      </xdr:nvSpPr>
      <xdr:spPr bwMode="auto">
        <a:xfrm>
          <a:off x="2758440" y="1310640"/>
          <a:ext cx="38100" cy="1752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noAutofit/>
        </a:bodyPr>
        <a:lstStyle/>
        <a:p>
          <a:pPr algn="l" rtl="0">
            <a:defRPr sz="1000"/>
          </a:pPr>
          <a:r>
            <a:rPr lang="en-US" sz="1200" b="0" i="1" u="none" strike="noStrike" baseline="0">
              <a:solidFill>
                <a:srgbClr val="000000"/>
              </a:solidFill>
              <a:latin typeface="Times New Roman"/>
              <a:cs typeface="Times New Roman"/>
            </a:rPr>
            <a:t> </a:t>
          </a:r>
        </a:p>
      </xdr:txBody>
    </xdr:sp>
    <xdr:clientData/>
  </xdr:twoCellAnchor>
  <xdr:twoCellAnchor>
    <xdr:from>
      <xdr:col>3</xdr:col>
      <xdr:colOff>388620</xdr:colOff>
      <xdr:row>7</xdr:row>
      <xdr:rowOff>38100</xdr:rowOff>
    </xdr:from>
    <xdr:to>
      <xdr:col>4</xdr:col>
      <xdr:colOff>182880</xdr:colOff>
      <xdr:row>10</xdr:row>
      <xdr:rowOff>0</xdr:rowOff>
    </xdr:to>
    <xdr:sp macro="" textlink="">
      <xdr:nvSpPr>
        <xdr:cNvPr id="257" name="Freeform 122">
          <a:extLst>
            <a:ext uri="{FF2B5EF4-FFF2-40B4-BE49-F238E27FC236}">
              <a16:creationId xmlns:a16="http://schemas.microsoft.com/office/drawing/2014/main" id="{DB3ADB32-6E63-478E-A38F-467CADF04BC1}"/>
            </a:ext>
          </a:extLst>
        </xdr:cNvPr>
        <xdr:cNvSpPr>
          <a:spLocks noEditPoints="1"/>
        </xdr:cNvSpPr>
      </xdr:nvSpPr>
      <xdr:spPr bwMode="auto">
        <a:xfrm>
          <a:off x="2270760" y="1318260"/>
          <a:ext cx="403860" cy="525780"/>
        </a:xfrm>
        <a:custGeom>
          <a:avLst/>
          <a:gdLst>
            <a:gd name="T0" fmla="*/ 5946 w 6076"/>
            <a:gd name="T1" fmla="*/ 8439 h 8476"/>
            <a:gd name="T2" fmla="*/ 334 w 6076"/>
            <a:gd name="T3" fmla="*/ 582 h 8476"/>
            <a:gd name="T4" fmla="*/ 349 w 6076"/>
            <a:gd name="T5" fmla="*/ 489 h 8476"/>
            <a:gd name="T6" fmla="*/ 442 w 6076"/>
            <a:gd name="T7" fmla="*/ 504 h 8476"/>
            <a:gd name="T8" fmla="*/ 6055 w 6076"/>
            <a:gd name="T9" fmla="*/ 8362 h 8476"/>
            <a:gd name="T10" fmla="*/ 6039 w 6076"/>
            <a:gd name="T11" fmla="*/ 8455 h 8476"/>
            <a:gd name="T12" fmla="*/ 5946 w 6076"/>
            <a:gd name="T13" fmla="*/ 8439 h 8476"/>
            <a:gd name="T14" fmla="*/ 140 w 6076"/>
            <a:gd name="T15" fmla="*/ 884 h 8476"/>
            <a:gd name="T16" fmla="*/ 0 w 6076"/>
            <a:gd name="T17" fmla="*/ 0 h 8476"/>
            <a:gd name="T18" fmla="*/ 791 w 6076"/>
            <a:gd name="T19" fmla="*/ 419 h 8476"/>
            <a:gd name="T20" fmla="*/ 140 w 6076"/>
            <a:gd name="T21" fmla="*/ 884 h 847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Lst>
          <a:rect l="0" t="0" r="r" b="b"/>
          <a:pathLst>
            <a:path w="6076" h="8476">
              <a:moveTo>
                <a:pt x="5946" y="8439"/>
              </a:moveTo>
              <a:lnTo>
                <a:pt x="334" y="582"/>
              </a:lnTo>
              <a:cubicBezTo>
                <a:pt x="312" y="552"/>
                <a:pt x="319" y="510"/>
                <a:pt x="349" y="489"/>
              </a:cubicBezTo>
              <a:cubicBezTo>
                <a:pt x="379" y="467"/>
                <a:pt x="421" y="474"/>
                <a:pt x="442" y="504"/>
              </a:cubicBezTo>
              <a:lnTo>
                <a:pt x="6055" y="8362"/>
              </a:lnTo>
              <a:cubicBezTo>
                <a:pt x="6076" y="8392"/>
                <a:pt x="6069" y="8433"/>
                <a:pt x="6039" y="8455"/>
              </a:cubicBezTo>
              <a:cubicBezTo>
                <a:pt x="6009" y="8476"/>
                <a:pt x="5968" y="8469"/>
                <a:pt x="5946" y="8439"/>
              </a:cubicBezTo>
              <a:close/>
              <a:moveTo>
                <a:pt x="140" y="884"/>
              </a:moveTo>
              <a:lnTo>
                <a:pt x="0" y="0"/>
              </a:lnTo>
              <a:lnTo>
                <a:pt x="791" y="419"/>
              </a:lnTo>
              <a:lnTo>
                <a:pt x="140" y="884"/>
              </a:lnTo>
              <a:close/>
            </a:path>
          </a:pathLst>
        </a:custGeom>
        <a:solidFill>
          <a:srgbClr val="000000"/>
        </a:solidFill>
        <a:ln w="0" cap="flat">
          <a:solidFill>
            <a:srgbClr val="000000"/>
          </a:solidFill>
          <a:prstDash val="solid"/>
          <a:bevel/>
          <a:headEnd/>
          <a:tailEnd/>
        </a:ln>
      </xdr:spPr>
    </xdr:sp>
    <xdr:clientData/>
  </xdr:twoCellAnchor>
  <xdr:twoCellAnchor>
    <xdr:from>
      <xdr:col>3</xdr:col>
      <xdr:colOff>83820</xdr:colOff>
      <xdr:row>8</xdr:row>
      <xdr:rowOff>76200</xdr:rowOff>
    </xdr:from>
    <xdr:to>
      <xdr:col>3</xdr:col>
      <xdr:colOff>121920</xdr:colOff>
      <xdr:row>9</xdr:row>
      <xdr:rowOff>68580</xdr:rowOff>
    </xdr:to>
    <xdr:sp macro="" textlink="">
      <xdr:nvSpPr>
        <xdr:cNvPr id="258" name="Rectangle 127">
          <a:extLst>
            <a:ext uri="{FF2B5EF4-FFF2-40B4-BE49-F238E27FC236}">
              <a16:creationId xmlns:a16="http://schemas.microsoft.com/office/drawing/2014/main" id="{852D3E7A-EE3C-4DD0-BB54-8903A4DCD5E7}"/>
            </a:ext>
          </a:extLst>
        </xdr:cNvPr>
        <xdr:cNvSpPr>
          <a:spLocks noChangeArrowheads="1"/>
        </xdr:cNvSpPr>
      </xdr:nvSpPr>
      <xdr:spPr bwMode="auto">
        <a:xfrm>
          <a:off x="1965960" y="1539240"/>
          <a:ext cx="381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noAutofit/>
        </a:bodyPr>
        <a:lstStyle/>
        <a:p>
          <a:pPr algn="l" rtl="0">
            <a:defRPr sz="1000"/>
          </a:pPr>
          <a:r>
            <a:rPr lang="en-US" sz="1200" b="0" i="1" u="none" strike="noStrike" baseline="0">
              <a:solidFill>
                <a:srgbClr val="000000"/>
              </a:solidFill>
              <a:latin typeface="Times New Roman"/>
              <a:cs typeface="Times New Roman"/>
            </a:rPr>
            <a:t> </a:t>
          </a:r>
        </a:p>
      </xdr:txBody>
    </xdr:sp>
    <xdr:clientData/>
  </xdr:twoCellAnchor>
  <xdr:twoCellAnchor>
    <xdr:from>
      <xdr:col>7</xdr:col>
      <xdr:colOff>77470</xdr:colOff>
      <xdr:row>0</xdr:row>
      <xdr:rowOff>153670</xdr:rowOff>
    </xdr:from>
    <xdr:to>
      <xdr:col>8</xdr:col>
      <xdr:colOff>57150</xdr:colOff>
      <xdr:row>3</xdr:row>
      <xdr:rowOff>30480</xdr:rowOff>
    </xdr:to>
    <xdr:sp macro="" textlink="">
      <xdr:nvSpPr>
        <xdr:cNvPr id="259" name="Rectangle 94">
          <a:extLst>
            <a:ext uri="{FF2B5EF4-FFF2-40B4-BE49-F238E27FC236}">
              <a16:creationId xmlns:a16="http://schemas.microsoft.com/office/drawing/2014/main" id="{E9D6F618-9656-482E-BB6D-5B3D0A2300AC}"/>
            </a:ext>
          </a:extLst>
        </xdr:cNvPr>
        <xdr:cNvSpPr>
          <a:spLocks noChangeArrowheads="1"/>
        </xdr:cNvSpPr>
      </xdr:nvSpPr>
      <xdr:spPr bwMode="auto">
        <a:xfrm>
          <a:off x="4039870" y="153670"/>
          <a:ext cx="299720" cy="425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noAutofit/>
        </a:bodyPr>
        <a:lstStyle/>
        <a:p>
          <a:pPr algn="l" rtl="0">
            <a:defRPr sz="1000"/>
          </a:pPr>
          <a:r>
            <a:rPr lang="el-GR" sz="1200" b="0" i="0" u="none" strike="noStrike" baseline="0">
              <a:solidFill>
                <a:sysClr val="windowText" lastClr="000000"/>
              </a:solidFill>
              <a:latin typeface="Times New Roman"/>
              <a:cs typeface="Times New Roman"/>
            </a:rPr>
            <a:t>σ</a:t>
          </a:r>
          <a:r>
            <a:rPr lang="en-US" sz="1200" b="0" i="0" u="none" strike="noStrike" baseline="0">
              <a:solidFill>
                <a:sysClr val="windowText" lastClr="000000"/>
              </a:solidFill>
              <a:latin typeface="Times New Roman"/>
              <a:cs typeface="Times New Roman"/>
            </a:rPr>
            <a:t>5</a:t>
          </a:r>
        </a:p>
      </xdr:txBody>
    </xdr:sp>
    <xdr:clientData/>
  </xdr:twoCellAnchor>
  <xdr:twoCellAnchor>
    <xdr:from>
      <xdr:col>4</xdr:col>
      <xdr:colOff>495300</xdr:colOff>
      <xdr:row>3</xdr:row>
      <xdr:rowOff>114300</xdr:rowOff>
    </xdr:from>
    <xdr:to>
      <xdr:col>5</xdr:col>
      <xdr:colOff>53340</xdr:colOff>
      <xdr:row>5</xdr:row>
      <xdr:rowOff>38100</xdr:rowOff>
    </xdr:to>
    <xdr:sp macro="" textlink="">
      <xdr:nvSpPr>
        <xdr:cNvPr id="260" name="Rectangle 94">
          <a:extLst>
            <a:ext uri="{FF2B5EF4-FFF2-40B4-BE49-F238E27FC236}">
              <a16:creationId xmlns:a16="http://schemas.microsoft.com/office/drawing/2014/main" id="{F5C4CF7E-D235-48A7-8419-9CB114749C72}"/>
            </a:ext>
          </a:extLst>
        </xdr:cNvPr>
        <xdr:cNvSpPr>
          <a:spLocks noChangeArrowheads="1"/>
        </xdr:cNvSpPr>
      </xdr:nvSpPr>
      <xdr:spPr bwMode="auto">
        <a:xfrm>
          <a:off x="2987040" y="662940"/>
          <a:ext cx="167640" cy="2895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noAutofit/>
        </a:bodyPr>
        <a:lstStyle/>
        <a:p>
          <a:pPr algn="l" rtl="0">
            <a:defRPr sz="1000"/>
          </a:pPr>
          <a:r>
            <a:rPr lang="el-GR" sz="1200" b="0" i="0" u="none" strike="noStrike" baseline="0">
              <a:solidFill>
                <a:sysClr val="windowText" lastClr="000000"/>
              </a:solidFill>
              <a:latin typeface="Times New Roman"/>
              <a:cs typeface="Times New Roman"/>
            </a:rPr>
            <a:t>σ</a:t>
          </a:r>
          <a:r>
            <a:rPr lang="en-US" sz="1200" b="0" i="0" u="none" strike="noStrike" baseline="0">
              <a:solidFill>
                <a:sysClr val="windowText" lastClr="000000"/>
              </a:solidFill>
              <a:latin typeface="Times New Roman"/>
              <a:cs typeface="Times New Roman"/>
            </a:rPr>
            <a:t>4</a:t>
          </a:r>
        </a:p>
      </xdr:txBody>
    </xdr:sp>
    <xdr:clientData/>
  </xdr:twoCellAnchor>
  <xdr:twoCellAnchor>
    <xdr:from>
      <xdr:col>1</xdr:col>
      <xdr:colOff>281940</xdr:colOff>
      <xdr:row>7</xdr:row>
      <xdr:rowOff>175260</xdr:rowOff>
    </xdr:from>
    <xdr:to>
      <xdr:col>1</xdr:col>
      <xdr:colOff>571500</xdr:colOff>
      <xdr:row>10</xdr:row>
      <xdr:rowOff>0</xdr:rowOff>
    </xdr:to>
    <xdr:sp macro="" textlink="">
      <xdr:nvSpPr>
        <xdr:cNvPr id="261" name="Rectangle 94">
          <a:extLst>
            <a:ext uri="{FF2B5EF4-FFF2-40B4-BE49-F238E27FC236}">
              <a16:creationId xmlns:a16="http://schemas.microsoft.com/office/drawing/2014/main" id="{4EC0DD80-045C-4BB3-8642-4BC4D2E6A8C4}"/>
            </a:ext>
          </a:extLst>
        </xdr:cNvPr>
        <xdr:cNvSpPr>
          <a:spLocks noChangeArrowheads="1"/>
        </xdr:cNvSpPr>
      </xdr:nvSpPr>
      <xdr:spPr bwMode="auto">
        <a:xfrm>
          <a:off x="891540" y="1455420"/>
          <a:ext cx="289560" cy="388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noAutofit/>
        </a:bodyPr>
        <a:lstStyle/>
        <a:p>
          <a:pPr algn="l" rtl="0">
            <a:defRPr sz="1000"/>
          </a:pPr>
          <a:r>
            <a:rPr lang="el-GR" sz="1200" b="0" i="0" u="none" strike="noStrike" baseline="0">
              <a:solidFill>
                <a:srgbClr val="000000"/>
              </a:solidFill>
              <a:latin typeface="Times New Roman"/>
              <a:cs typeface="Times New Roman"/>
            </a:rPr>
            <a:t>λ</a:t>
          </a:r>
          <a:endParaRPr lang="en-US" sz="800" b="0" i="0" u="none" strike="noStrike" baseline="0">
            <a:solidFill>
              <a:srgbClr val="000000"/>
            </a:solidFill>
            <a:latin typeface="Times New Roman"/>
            <a:cs typeface="Times New Roman"/>
          </a:endParaRPr>
        </a:p>
      </xdr:txBody>
    </xdr:sp>
    <xdr:clientData/>
  </xdr:twoCellAnchor>
  <xdr:twoCellAnchor>
    <xdr:from>
      <xdr:col>3</xdr:col>
      <xdr:colOff>0</xdr:colOff>
      <xdr:row>11</xdr:row>
      <xdr:rowOff>53340</xdr:rowOff>
    </xdr:from>
    <xdr:to>
      <xdr:col>3</xdr:col>
      <xdr:colOff>304800</xdr:colOff>
      <xdr:row>12</xdr:row>
      <xdr:rowOff>76200</xdr:rowOff>
    </xdr:to>
    <xdr:sp macro="" textlink="">
      <xdr:nvSpPr>
        <xdr:cNvPr id="262" name="Rectangle 94">
          <a:extLst>
            <a:ext uri="{FF2B5EF4-FFF2-40B4-BE49-F238E27FC236}">
              <a16:creationId xmlns:a16="http://schemas.microsoft.com/office/drawing/2014/main" id="{02383A32-5E27-4982-94CE-AB5715017772}"/>
            </a:ext>
          </a:extLst>
        </xdr:cNvPr>
        <xdr:cNvSpPr>
          <a:spLocks noChangeArrowheads="1"/>
        </xdr:cNvSpPr>
      </xdr:nvSpPr>
      <xdr:spPr bwMode="auto">
        <a:xfrm>
          <a:off x="1882140" y="2080260"/>
          <a:ext cx="30480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noAutofit/>
        </a:bodyPr>
        <a:lstStyle/>
        <a:p>
          <a:pPr algn="l" rtl="0">
            <a:defRPr sz="1000"/>
          </a:pPr>
          <a:r>
            <a:rPr lang="el-GR" sz="1200" b="0" i="0" u="none" strike="noStrike" baseline="0">
              <a:solidFill>
                <a:sysClr val="windowText" lastClr="000000"/>
              </a:solidFill>
              <a:latin typeface="Times New Roman"/>
              <a:cs typeface="Times New Roman"/>
            </a:rPr>
            <a:t>σ</a:t>
          </a:r>
          <a:r>
            <a:rPr lang="en-US" sz="1200" b="0" i="0" u="none" strike="noStrike" baseline="0">
              <a:solidFill>
                <a:sysClr val="windowText" lastClr="000000"/>
              </a:solidFill>
              <a:latin typeface="Times New Roman"/>
              <a:cs typeface="Times New Roman"/>
            </a:rPr>
            <a:t>1</a:t>
          </a:r>
        </a:p>
      </xdr:txBody>
    </xdr:sp>
    <xdr:clientData/>
  </xdr:twoCellAnchor>
  <xdr:twoCellAnchor>
    <xdr:from>
      <xdr:col>8</xdr:col>
      <xdr:colOff>121920</xdr:colOff>
      <xdr:row>11</xdr:row>
      <xdr:rowOff>22860</xdr:rowOff>
    </xdr:from>
    <xdr:to>
      <xdr:col>8</xdr:col>
      <xdr:colOff>365760</xdr:colOff>
      <xdr:row>12</xdr:row>
      <xdr:rowOff>106680</xdr:rowOff>
    </xdr:to>
    <xdr:sp macro="" textlink="">
      <xdr:nvSpPr>
        <xdr:cNvPr id="263" name="Rectangle 94">
          <a:extLst>
            <a:ext uri="{FF2B5EF4-FFF2-40B4-BE49-F238E27FC236}">
              <a16:creationId xmlns:a16="http://schemas.microsoft.com/office/drawing/2014/main" id="{EB484ACA-F1D6-41FE-8BE2-937413EFD43B}"/>
            </a:ext>
          </a:extLst>
        </xdr:cNvPr>
        <xdr:cNvSpPr>
          <a:spLocks noChangeArrowheads="1"/>
        </xdr:cNvSpPr>
      </xdr:nvSpPr>
      <xdr:spPr bwMode="auto">
        <a:xfrm>
          <a:off x="4404360" y="2049780"/>
          <a:ext cx="24384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noAutofit/>
        </a:bodyPr>
        <a:lstStyle/>
        <a:p>
          <a:pPr algn="l" rtl="0">
            <a:defRPr sz="1000"/>
          </a:pPr>
          <a:r>
            <a:rPr lang="el-GR" sz="1200" b="0" i="0" u="none" strike="noStrike" baseline="0">
              <a:solidFill>
                <a:sysClr val="windowText" lastClr="000000"/>
              </a:solidFill>
              <a:latin typeface="Times New Roman"/>
              <a:cs typeface="Times New Roman"/>
            </a:rPr>
            <a:t>σ</a:t>
          </a:r>
          <a:r>
            <a:rPr lang="en-US" sz="1200" b="0" i="0" u="none" strike="noStrike" baseline="0">
              <a:solidFill>
                <a:sysClr val="windowText" lastClr="000000"/>
              </a:solidFill>
              <a:latin typeface="Times New Roman"/>
              <a:cs typeface="Times New Roman"/>
            </a:rPr>
            <a:t>2</a:t>
          </a:r>
        </a:p>
      </xdr:txBody>
    </xdr:sp>
    <xdr:clientData/>
  </xdr:twoCellAnchor>
  <xdr:twoCellAnchor>
    <xdr:from>
      <xdr:col>3</xdr:col>
      <xdr:colOff>342900</xdr:colOff>
      <xdr:row>10</xdr:row>
      <xdr:rowOff>38100</xdr:rowOff>
    </xdr:from>
    <xdr:to>
      <xdr:col>8</xdr:col>
      <xdr:colOff>15240</xdr:colOff>
      <xdr:row>12</xdr:row>
      <xdr:rowOff>190500</xdr:rowOff>
    </xdr:to>
    <xdr:sp macro="" textlink="">
      <xdr:nvSpPr>
        <xdr:cNvPr id="264" name="TextBox 263">
          <a:extLst>
            <a:ext uri="{FF2B5EF4-FFF2-40B4-BE49-F238E27FC236}">
              <a16:creationId xmlns:a16="http://schemas.microsoft.com/office/drawing/2014/main" id="{B4029829-EEE7-4F5E-AC98-257441592B80}"/>
            </a:ext>
          </a:extLst>
        </xdr:cNvPr>
        <xdr:cNvSpPr txBox="1"/>
      </xdr:nvSpPr>
      <xdr:spPr>
        <a:xfrm>
          <a:off x="2225040" y="1882140"/>
          <a:ext cx="2072640" cy="510540"/>
        </a:xfrm>
        <a:prstGeom prst="rect">
          <a:avLst/>
        </a:prstGeom>
        <a:solidFill>
          <a:schemeClr val="accent4">
            <a:lumMod val="20000"/>
            <a:lumOff val="80000"/>
          </a:schemeClr>
        </a:solidFill>
        <a:ln w="9525" cmpd="sng">
          <a:solidFill>
            <a:schemeClr val="tx1">
              <a:lumMod val="95000"/>
              <a:lumOff val="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200">
              <a:latin typeface="Times New Roman" panose="02020603050405020304" pitchFamily="18" charset="0"/>
              <a:cs typeface="Times New Roman" panose="02020603050405020304" pitchFamily="18" charset="0"/>
            </a:rPr>
            <a:t>2. Primary+Secondary syphilis (RPR &amp; TPHA-positive)</a:t>
          </a:r>
        </a:p>
      </xdr:txBody>
    </xdr:sp>
    <xdr:clientData/>
  </xdr:twoCellAnchor>
  <xdr:twoCellAnchor>
    <xdr:from>
      <xdr:col>8</xdr:col>
      <xdr:colOff>350520</xdr:colOff>
      <xdr:row>9</xdr:row>
      <xdr:rowOff>152400</xdr:rowOff>
    </xdr:from>
    <xdr:to>
      <xdr:col>9</xdr:col>
      <xdr:colOff>1371600</xdr:colOff>
      <xdr:row>13</xdr:row>
      <xdr:rowOff>0</xdr:rowOff>
    </xdr:to>
    <xdr:sp macro="" textlink="">
      <xdr:nvSpPr>
        <xdr:cNvPr id="265" name="TextBox 264">
          <a:extLst>
            <a:ext uri="{FF2B5EF4-FFF2-40B4-BE49-F238E27FC236}">
              <a16:creationId xmlns:a16="http://schemas.microsoft.com/office/drawing/2014/main" id="{7CEEB9E3-D229-447D-A12D-40FE7AF9D733}"/>
            </a:ext>
          </a:extLst>
        </xdr:cNvPr>
        <xdr:cNvSpPr txBox="1"/>
      </xdr:nvSpPr>
      <xdr:spPr>
        <a:xfrm>
          <a:off x="4632960" y="1813560"/>
          <a:ext cx="1630680" cy="579120"/>
        </a:xfrm>
        <a:prstGeom prst="rect">
          <a:avLst/>
        </a:prstGeom>
        <a:solidFill>
          <a:schemeClr val="lt1"/>
        </a:solidFill>
        <a:ln w="9525" cmpd="sng">
          <a:solidFill>
            <a:schemeClr val="tx1">
              <a:lumMod val="95000"/>
              <a:lumOff val="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n-US" sz="1200">
              <a:latin typeface="Times New Roman" panose="02020603050405020304" pitchFamily="18" charset="0"/>
              <a:cs typeface="Times New Roman" panose="02020603050405020304" pitchFamily="18" charset="0"/>
            </a:rPr>
            <a:t>3.</a:t>
          </a:r>
          <a:r>
            <a:rPr lang="en-US" sz="1200" baseline="0">
              <a:latin typeface="Times New Roman" panose="02020603050405020304" pitchFamily="18" charset="0"/>
              <a:cs typeface="Times New Roman" panose="02020603050405020304" pitchFamily="18" charset="0"/>
            </a:rPr>
            <a:t> Latent syphilis (RPR &amp; TPHA- positive)</a:t>
          </a:r>
          <a:endParaRPr lang="en-US" sz="1200">
            <a:latin typeface="Times New Roman" panose="02020603050405020304" pitchFamily="18" charset="0"/>
            <a:cs typeface="Times New Roman" panose="02020603050405020304" pitchFamily="18" charset="0"/>
          </a:endParaRPr>
        </a:p>
      </xdr:txBody>
    </xdr:sp>
    <xdr:clientData/>
  </xdr:twoCellAnchor>
  <xdr:twoCellAnchor>
    <xdr:from>
      <xdr:col>8</xdr:col>
      <xdr:colOff>426720</xdr:colOff>
      <xdr:row>2</xdr:row>
      <xdr:rowOff>152400</xdr:rowOff>
    </xdr:from>
    <xdr:to>
      <xdr:col>9</xdr:col>
      <xdr:colOff>1371600</xdr:colOff>
      <xdr:row>7</xdr:row>
      <xdr:rowOff>22860</xdr:rowOff>
    </xdr:to>
    <xdr:sp macro="" textlink="">
      <xdr:nvSpPr>
        <xdr:cNvPr id="266" name="TextBox 265">
          <a:extLst>
            <a:ext uri="{FF2B5EF4-FFF2-40B4-BE49-F238E27FC236}">
              <a16:creationId xmlns:a16="http://schemas.microsoft.com/office/drawing/2014/main" id="{31C87E3F-C80E-49A0-A728-1D815ACDD64A}"/>
            </a:ext>
          </a:extLst>
        </xdr:cNvPr>
        <xdr:cNvSpPr txBox="1"/>
      </xdr:nvSpPr>
      <xdr:spPr>
        <a:xfrm>
          <a:off x="4709160" y="518160"/>
          <a:ext cx="1554480" cy="784860"/>
        </a:xfrm>
        <a:prstGeom prst="rect">
          <a:avLst/>
        </a:prstGeom>
        <a:solidFill>
          <a:schemeClr val="lt1"/>
        </a:solidFill>
        <a:ln w="9525" cmpd="sng">
          <a:solidFill>
            <a:schemeClr val="tx1">
              <a:lumMod val="95000"/>
              <a:lumOff val="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n-US" sz="1200">
              <a:latin typeface="Times New Roman" panose="02020603050405020304" pitchFamily="18" charset="0"/>
              <a:cs typeface="Times New Roman" panose="02020603050405020304" pitchFamily="18" charset="0"/>
            </a:rPr>
            <a:t>5. Incidentally cured (still RPR &amp; TPHA-positive)</a:t>
          </a:r>
        </a:p>
      </xdr:txBody>
    </xdr:sp>
    <xdr:clientData/>
  </xdr:twoCellAnchor>
  <xdr:twoCellAnchor>
    <xdr:from>
      <xdr:col>5</xdr:col>
      <xdr:colOff>91440</xdr:colOff>
      <xdr:row>2</xdr:row>
      <xdr:rowOff>175260</xdr:rowOff>
    </xdr:from>
    <xdr:to>
      <xdr:col>8</xdr:col>
      <xdr:colOff>320040</xdr:colOff>
      <xdr:row>7</xdr:row>
      <xdr:rowOff>30480</xdr:rowOff>
    </xdr:to>
    <xdr:sp macro="" textlink="">
      <xdr:nvSpPr>
        <xdr:cNvPr id="267" name="TextBox 266">
          <a:extLst>
            <a:ext uri="{FF2B5EF4-FFF2-40B4-BE49-F238E27FC236}">
              <a16:creationId xmlns:a16="http://schemas.microsoft.com/office/drawing/2014/main" id="{3379AF30-29AC-4A90-8263-563B6DBD227A}"/>
            </a:ext>
          </a:extLst>
        </xdr:cNvPr>
        <xdr:cNvSpPr txBox="1"/>
      </xdr:nvSpPr>
      <xdr:spPr>
        <a:xfrm>
          <a:off x="3192780" y="541020"/>
          <a:ext cx="1409700" cy="769620"/>
        </a:xfrm>
        <a:prstGeom prst="rect">
          <a:avLst/>
        </a:prstGeom>
        <a:solidFill>
          <a:schemeClr val="lt1"/>
        </a:solidFill>
        <a:ln w="9525" cmpd="sng">
          <a:solidFill>
            <a:schemeClr val="tx1">
              <a:lumMod val="95000"/>
              <a:lumOff val="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n-US" sz="1200">
              <a:latin typeface="Times New Roman" panose="02020603050405020304" pitchFamily="18" charset="0"/>
              <a:cs typeface="Times New Roman" panose="02020603050405020304" pitchFamily="18" charset="0"/>
            </a:rPr>
            <a:t>4. Recovered after treatment (still RPR &amp; TPHA-positive)</a:t>
          </a:r>
        </a:p>
      </xdr:txBody>
    </xdr:sp>
    <xdr:clientData/>
  </xdr:twoCellAnchor>
  <xdr:twoCellAnchor>
    <xdr:from>
      <xdr:col>0</xdr:col>
      <xdr:colOff>15240</xdr:colOff>
      <xdr:row>2</xdr:row>
      <xdr:rowOff>152400</xdr:rowOff>
    </xdr:from>
    <xdr:to>
      <xdr:col>2</xdr:col>
      <xdr:colOff>198120</xdr:colOff>
      <xdr:row>7</xdr:row>
      <xdr:rowOff>38100</xdr:rowOff>
    </xdr:to>
    <xdr:sp macro="" textlink="">
      <xdr:nvSpPr>
        <xdr:cNvPr id="268" name="TextBox 267">
          <a:extLst>
            <a:ext uri="{FF2B5EF4-FFF2-40B4-BE49-F238E27FC236}">
              <a16:creationId xmlns:a16="http://schemas.microsoft.com/office/drawing/2014/main" id="{435F298F-9763-4AE5-812C-1952AE65898F}"/>
            </a:ext>
          </a:extLst>
        </xdr:cNvPr>
        <xdr:cNvSpPr txBox="1"/>
      </xdr:nvSpPr>
      <xdr:spPr>
        <a:xfrm>
          <a:off x="15240" y="518160"/>
          <a:ext cx="1455420" cy="800100"/>
        </a:xfrm>
        <a:prstGeom prst="rect">
          <a:avLst/>
        </a:prstGeom>
        <a:solidFill>
          <a:schemeClr val="lt1"/>
        </a:solidFill>
        <a:ln w="9525" cmpd="sng">
          <a:solidFill>
            <a:schemeClr val="tx1">
              <a:lumMod val="95000"/>
              <a:lumOff val="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200">
              <a:latin typeface="Times New Roman" panose="02020603050405020304" pitchFamily="18" charset="0"/>
              <a:cs typeface="Times New Roman" panose="02020603050405020304" pitchFamily="18" charset="0"/>
            </a:rPr>
            <a:t>0. Susceptible, </a:t>
          </a:r>
          <a:br>
            <a:rPr lang="en-US" sz="1200">
              <a:latin typeface="Times New Roman" panose="02020603050405020304" pitchFamily="18" charset="0"/>
              <a:cs typeface="Times New Roman" panose="02020603050405020304" pitchFamily="18" charset="0"/>
            </a:rPr>
          </a:br>
          <a:r>
            <a:rPr lang="en-US" sz="1200">
              <a:latin typeface="Times New Roman" panose="02020603050405020304" pitchFamily="18" charset="0"/>
              <a:cs typeface="Times New Roman" panose="02020603050405020304" pitchFamily="18" charset="0"/>
            </a:rPr>
            <a:t>never infected</a:t>
          </a:r>
          <a:r>
            <a:rPr lang="en-US" sz="1200" baseline="0">
              <a:latin typeface="Times New Roman" panose="02020603050405020304" pitchFamily="18" charset="0"/>
              <a:cs typeface="Times New Roman" panose="02020603050405020304" pitchFamily="18" charset="0"/>
            </a:rPr>
            <a:t> </a:t>
          </a:r>
          <a:br>
            <a:rPr lang="en-US" sz="1200" baseline="0">
              <a:latin typeface="Times New Roman" panose="02020603050405020304" pitchFamily="18" charset="0"/>
              <a:cs typeface="Times New Roman" panose="02020603050405020304" pitchFamily="18" charset="0"/>
            </a:rPr>
          </a:br>
          <a:r>
            <a:rPr lang="en-US" sz="1200" baseline="0">
              <a:latin typeface="Times New Roman" panose="02020603050405020304" pitchFamily="18" charset="0"/>
              <a:cs typeface="Times New Roman" panose="02020603050405020304" pitchFamily="18" charset="0"/>
            </a:rPr>
            <a:t>(RPR- negative)</a:t>
          </a:r>
          <a:endParaRPr lang="en-US" sz="1200">
            <a:latin typeface="Times New Roman" panose="02020603050405020304" pitchFamily="18" charset="0"/>
            <a:cs typeface="Times New Roman" panose="02020603050405020304" pitchFamily="18" charset="0"/>
          </a:endParaRPr>
        </a:p>
      </xdr:txBody>
    </xdr:sp>
    <xdr:clientData/>
  </xdr:twoCellAnchor>
  <xdr:twoCellAnchor>
    <xdr:from>
      <xdr:col>0</xdr:col>
      <xdr:colOff>53340</xdr:colOff>
      <xdr:row>10</xdr:row>
      <xdr:rowOff>45720</xdr:rowOff>
    </xdr:from>
    <xdr:to>
      <xdr:col>2</xdr:col>
      <xdr:colOff>525780</xdr:colOff>
      <xdr:row>13</xdr:row>
      <xdr:rowOff>15240</xdr:rowOff>
    </xdr:to>
    <xdr:sp macro="" textlink="">
      <xdr:nvSpPr>
        <xdr:cNvPr id="269" name="TextBox 268">
          <a:extLst>
            <a:ext uri="{FF2B5EF4-FFF2-40B4-BE49-F238E27FC236}">
              <a16:creationId xmlns:a16="http://schemas.microsoft.com/office/drawing/2014/main" id="{71C2F6C9-22D0-491F-94EE-E90C2CC832B9}"/>
            </a:ext>
          </a:extLst>
        </xdr:cNvPr>
        <xdr:cNvSpPr txBox="1"/>
      </xdr:nvSpPr>
      <xdr:spPr>
        <a:xfrm>
          <a:off x="53340" y="1889760"/>
          <a:ext cx="1744980" cy="518160"/>
        </a:xfrm>
        <a:prstGeom prst="rect">
          <a:avLst/>
        </a:prstGeom>
        <a:solidFill>
          <a:schemeClr val="lt1"/>
        </a:solidFill>
        <a:ln w="9525" cmpd="sng">
          <a:solidFill>
            <a:schemeClr val="tx1">
              <a:lumMod val="95000"/>
              <a:lumOff val="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200">
              <a:latin typeface="Times New Roman" panose="02020603050405020304" pitchFamily="18" charset="0"/>
              <a:cs typeface="Times New Roman" panose="02020603050405020304" pitchFamily="18" charset="0"/>
            </a:rPr>
            <a:t>1.</a:t>
          </a:r>
          <a:r>
            <a:rPr lang="en-US" sz="1200" baseline="0">
              <a:latin typeface="Times New Roman" panose="02020603050405020304" pitchFamily="18" charset="0"/>
              <a:cs typeface="Times New Roman" panose="02020603050405020304" pitchFamily="18" charset="0"/>
            </a:rPr>
            <a:t> Incubation phase (RPR &amp; TPHA-negative)</a:t>
          </a:r>
          <a:endParaRPr lang="en-US" sz="1200">
            <a:latin typeface="Times New Roman" panose="02020603050405020304" pitchFamily="18" charset="0"/>
            <a:cs typeface="Times New Roman" panose="02020603050405020304" pitchFamily="18" charset="0"/>
          </a:endParaRPr>
        </a:p>
      </xdr:txBody>
    </xdr:sp>
    <xdr:clientData/>
  </xdr:twoCellAnchor>
  <xdr:twoCellAnchor>
    <xdr:from>
      <xdr:col>2</xdr:col>
      <xdr:colOff>213360</xdr:colOff>
      <xdr:row>2</xdr:row>
      <xdr:rowOff>160020</xdr:rowOff>
    </xdr:from>
    <xdr:to>
      <xdr:col>4</xdr:col>
      <xdr:colOff>373380</xdr:colOff>
      <xdr:row>7</xdr:row>
      <xdr:rowOff>30480</xdr:rowOff>
    </xdr:to>
    <xdr:sp macro="" textlink="">
      <xdr:nvSpPr>
        <xdr:cNvPr id="270" name="TextBox 269">
          <a:extLst>
            <a:ext uri="{FF2B5EF4-FFF2-40B4-BE49-F238E27FC236}">
              <a16:creationId xmlns:a16="http://schemas.microsoft.com/office/drawing/2014/main" id="{49C99E24-B8B3-46E0-A12D-7102DE13DE9E}"/>
            </a:ext>
          </a:extLst>
        </xdr:cNvPr>
        <xdr:cNvSpPr txBox="1"/>
      </xdr:nvSpPr>
      <xdr:spPr>
        <a:xfrm>
          <a:off x="1485900" y="525780"/>
          <a:ext cx="1379220" cy="784860"/>
        </a:xfrm>
        <a:prstGeom prst="rect">
          <a:avLst/>
        </a:prstGeom>
        <a:solidFill>
          <a:schemeClr val="lt1"/>
        </a:solidFill>
        <a:ln w="9525" cmpd="sng">
          <a:solidFill>
            <a:schemeClr val="tx1">
              <a:lumMod val="95000"/>
              <a:lumOff val="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200">
              <a:latin typeface="Times New Roman" panose="02020603050405020304" pitchFamily="18" charset="0"/>
              <a:cs typeface="Times New Roman" panose="02020603050405020304" pitchFamily="18" charset="0"/>
            </a:rPr>
            <a:t>6. Susceptible</a:t>
          </a:r>
          <a:r>
            <a:rPr lang="en-US" sz="1200" baseline="0">
              <a:latin typeface="Times New Roman" panose="02020603050405020304" pitchFamily="18" charset="0"/>
              <a:cs typeface="Times New Roman" panose="02020603050405020304" pitchFamily="18" charset="0"/>
            </a:rPr>
            <a:t> to reinfection (RPR-negative, TPHA+)</a:t>
          </a:r>
          <a:endParaRPr lang="en-US" sz="1200">
            <a:latin typeface="Times New Roman" panose="02020603050405020304" pitchFamily="18" charset="0"/>
            <a:cs typeface="Times New Roman" panose="02020603050405020304" pitchFamily="18" charset="0"/>
          </a:endParaRPr>
        </a:p>
      </xdr:txBody>
    </xdr:sp>
    <xdr:clientData/>
  </xdr:twoCellAnchor>
  <xdr:twoCellAnchor>
    <xdr:from>
      <xdr:col>2</xdr:col>
      <xdr:colOff>426720</xdr:colOff>
      <xdr:row>7</xdr:row>
      <xdr:rowOff>152400</xdr:rowOff>
    </xdr:from>
    <xdr:to>
      <xdr:col>3</xdr:col>
      <xdr:colOff>106680</xdr:colOff>
      <xdr:row>10</xdr:row>
      <xdr:rowOff>0</xdr:rowOff>
    </xdr:to>
    <xdr:sp macro="" textlink="">
      <xdr:nvSpPr>
        <xdr:cNvPr id="271" name="Rectangle 94">
          <a:extLst>
            <a:ext uri="{FF2B5EF4-FFF2-40B4-BE49-F238E27FC236}">
              <a16:creationId xmlns:a16="http://schemas.microsoft.com/office/drawing/2014/main" id="{50C3BFBC-CDEE-4861-8A53-6DCC8C1D0508}"/>
            </a:ext>
          </a:extLst>
        </xdr:cNvPr>
        <xdr:cNvSpPr>
          <a:spLocks noChangeArrowheads="1"/>
        </xdr:cNvSpPr>
      </xdr:nvSpPr>
      <xdr:spPr bwMode="auto">
        <a:xfrm>
          <a:off x="1699260" y="1432560"/>
          <a:ext cx="289560" cy="411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noAutofit/>
        </a:bodyPr>
        <a:lstStyle/>
        <a:p>
          <a:pPr algn="l" rtl="0">
            <a:defRPr sz="1000"/>
          </a:pPr>
          <a:r>
            <a:rPr lang="el-GR" sz="1200" b="0" i="0" u="none" strike="noStrike" baseline="0">
              <a:solidFill>
                <a:srgbClr val="000000"/>
              </a:solidFill>
              <a:latin typeface="Times New Roman"/>
              <a:cs typeface="Times New Roman"/>
            </a:rPr>
            <a:t>λ</a:t>
          </a:r>
          <a:endParaRPr lang="en-US" sz="800" b="0" i="0" u="none" strike="noStrike" baseline="0">
            <a:solidFill>
              <a:srgbClr val="000000"/>
            </a:solidFill>
            <a:latin typeface="Times New Roman"/>
            <a:cs typeface="Times New Roman"/>
          </a:endParaRPr>
        </a:p>
      </xdr:txBody>
    </xdr:sp>
    <xdr:clientData/>
  </xdr:twoCellAnchor>
  <xdr:twoCellAnchor>
    <xdr:from>
      <xdr:col>2</xdr:col>
      <xdr:colOff>121920</xdr:colOff>
      <xdr:row>7</xdr:row>
      <xdr:rowOff>60960</xdr:rowOff>
    </xdr:from>
    <xdr:to>
      <xdr:col>3</xdr:col>
      <xdr:colOff>129540</xdr:colOff>
      <xdr:row>10</xdr:row>
      <xdr:rowOff>0</xdr:rowOff>
    </xdr:to>
    <xdr:cxnSp macro="">
      <xdr:nvCxnSpPr>
        <xdr:cNvPr id="272" name="Straight Arrow Connector 271">
          <a:extLst>
            <a:ext uri="{FF2B5EF4-FFF2-40B4-BE49-F238E27FC236}">
              <a16:creationId xmlns:a16="http://schemas.microsoft.com/office/drawing/2014/main" id="{AC08046C-D743-4990-909B-6DEFED653D71}"/>
            </a:ext>
          </a:extLst>
        </xdr:cNvPr>
        <xdr:cNvCxnSpPr/>
      </xdr:nvCxnSpPr>
      <xdr:spPr>
        <a:xfrm flipH="1">
          <a:off x="1394460" y="1341120"/>
          <a:ext cx="617220" cy="502920"/>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38100</xdr:colOff>
      <xdr:row>13</xdr:row>
      <xdr:rowOff>0</xdr:rowOff>
    </xdr:from>
    <xdr:to>
      <xdr:col>9</xdr:col>
      <xdr:colOff>83819</xdr:colOff>
      <xdr:row>13</xdr:row>
      <xdr:rowOff>121920</xdr:rowOff>
    </xdr:to>
    <xdr:sp macro="" textlink="">
      <xdr:nvSpPr>
        <xdr:cNvPr id="273" name="Arrow: Down 272">
          <a:extLst>
            <a:ext uri="{FF2B5EF4-FFF2-40B4-BE49-F238E27FC236}">
              <a16:creationId xmlns:a16="http://schemas.microsoft.com/office/drawing/2014/main" id="{1B0EAFE2-0866-45CD-8889-3A1F9A7117E3}"/>
            </a:ext>
          </a:extLst>
        </xdr:cNvPr>
        <xdr:cNvSpPr/>
      </xdr:nvSpPr>
      <xdr:spPr>
        <a:xfrm>
          <a:off x="4930140" y="2392680"/>
          <a:ext cx="45719" cy="121920"/>
        </a:xfrm>
        <a:prstGeom prst="downArrow">
          <a:avLst/>
        </a:prstGeom>
        <a:solidFill>
          <a:schemeClr val="bg1">
            <a:lumMod val="75000"/>
          </a:schemeClr>
        </a:solidFill>
        <a:ln w="6350">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CH" sz="1100">
            <a:solidFill>
              <a:schemeClr val="tx1"/>
            </a:solidFill>
          </a:endParaRPr>
        </a:p>
      </xdr:txBody>
    </xdr:sp>
    <xdr:clientData/>
  </xdr:twoCellAnchor>
  <xdr:twoCellAnchor>
    <xdr:from>
      <xdr:col>8</xdr:col>
      <xdr:colOff>144780</xdr:colOff>
      <xdr:row>13</xdr:row>
      <xdr:rowOff>129540</xdr:rowOff>
    </xdr:from>
    <xdr:to>
      <xdr:col>9</xdr:col>
      <xdr:colOff>327660</xdr:colOff>
      <xdr:row>16</xdr:row>
      <xdr:rowOff>0</xdr:rowOff>
    </xdr:to>
    <xdr:sp macro="" textlink="">
      <xdr:nvSpPr>
        <xdr:cNvPr id="274" name="TextBox 273">
          <a:extLst>
            <a:ext uri="{FF2B5EF4-FFF2-40B4-BE49-F238E27FC236}">
              <a16:creationId xmlns:a16="http://schemas.microsoft.com/office/drawing/2014/main" id="{1D422A7C-D784-4B04-9D7B-7E14BA67DADC}"/>
            </a:ext>
          </a:extLst>
        </xdr:cNvPr>
        <xdr:cNvSpPr txBox="1"/>
      </xdr:nvSpPr>
      <xdr:spPr>
        <a:xfrm>
          <a:off x="4427220" y="2522220"/>
          <a:ext cx="792480" cy="419100"/>
        </a:xfrm>
        <a:prstGeom prst="rect">
          <a:avLst/>
        </a:prstGeom>
        <a:solidFill>
          <a:schemeClr val="lt1"/>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n-US" sz="1200">
              <a:solidFill>
                <a:schemeClr val="bg1">
                  <a:lumMod val="65000"/>
                </a:schemeClr>
              </a:solidFill>
              <a:latin typeface="Times New Roman" panose="02020603050405020304" pitchFamily="18" charset="0"/>
              <a:cs typeface="Times New Roman" panose="02020603050405020304" pitchFamily="18" charset="0"/>
            </a:rPr>
            <a:t>Tertiary </a:t>
          </a:r>
          <a:r>
            <a:rPr lang="en-US" sz="1200" baseline="0">
              <a:solidFill>
                <a:schemeClr val="bg1">
                  <a:lumMod val="65000"/>
                </a:schemeClr>
              </a:solidFill>
              <a:latin typeface="Times New Roman" panose="02020603050405020304" pitchFamily="18" charset="0"/>
              <a:cs typeface="Times New Roman" panose="02020603050405020304" pitchFamily="18" charset="0"/>
            </a:rPr>
            <a:t>syphilis</a:t>
          </a:r>
          <a:endParaRPr lang="en-US" sz="1200">
            <a:solidFill>
              <a:schemeClr val="bg1">
                <a:lumMod val="65000"/>
              </a:schemeClr>
            </a:solidFill>
            <a:latin typeface="Times New Roman" panose="02020603050405020304" pitchFamily="18" charset="0"/>
            <a:cs typeface="Times New Roman" panose="02020603050405020304" pitchFamily="18" charset="0"/>
          </a:endParaRPr>
        </a:p>
      </xdr:txBody>
    </xdr:sp>
    <xdr:clientData/>
  </xdr:twoCellAnchor>
  <xdr:twoCellAnchor>
    <xdr:from>
      <xdr:col>9</xdr:col>
      <xdr:colOff>632460</xdr:colOff>
      <xdr:row>14</xdr:row>
      <xdr:rowOff>7620</xdr:rowOff>
    </xdr:from>
    <xdr:to>
      <xdr:col>9</xdr:col>
      <xdr:colOff>1188720</xdr:colOff>
      <xdr:row>15</xdr:row>
      <xdr:rowOff>167640</xdr:rowOff>
    </xdr:to>
    <xdr:sp macro="" textlink="">
      <xdr:nvSpPr>
        <xdr:cNvPr id="275" name="TextBox 274">
          <a:extLst>
            <a:ext uri="{FF2B5EF4-FFF2-40B4-BE49-F238E27FC236}">
              <a16:creationId xmlns:a16="http://schemas.microsoft.com/office/drawing/2014/main" id="{C55D47D8-73CA-419F-BDA7-D0B1C7945FEB}"/>
            </a:ext>
          </a:extLst>
        </xdr:cNvPr>
        <xdr:cNvSpPr txBox="1"/>
      </xdr:nvSpPr>
      <xdr:spPr>
        <a:xfrm>
          <a:off x="5524500" y="2583180"/>
          <a:ext cx="556260" cy="342900"/>
        </a:xfrm>
        <a:prstGeom prst="rect">
          <a:avLst/>
        </a:prstGeom>
        <a:solidFill>
          <a:schemeClr val="lt1"/>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n-US" sz="1200">
              <a:solidFill>
                <a:schemeClr val="bg1">
                  <a:lumMod val="65000"/>
                </a:schemeClr>
              </a:solidFill>
              <a:latin typeface="Times New Roman" panose="02020603050405020304" pitchFamily="18" charset="0"/>
              <a:cs typeface="Times New Roman" panose="02020603050405020304" pitchFamily="18" charset="0"/>
            </a:rPr>
            <a:t>Death</a:t>
          </a:r>
        </a:p>
      </xdr:txBody>
    </xdr:sp>
    <xdr:clientData/>
  </xdr:twoCellAnchor>
  <xdr:twoCellAnchor>
    <xdr:from>
      <xdr:col>9</xdr:col>
      <xdr:colOff>350520</xdr:colOff>
      <xdr:row>14</xdr:row>
      <xdr:rowOff>175260</xdr:rowOff>
    </xdr:from>
    <xdr:to>
      <xdr:col>9</xdr:col>
      <xdr:colOff>617220</xdr:colOff>
      <xdr:row>15</xdr:row>
      <xdr:rowOff>38099</xdr:rowOff>
    </xdr:to>
    <xdr:sp macro="" textlink="">
      <xdr:nvSpPr>
        <xdr:cNvPr id="276" name="Arrow: Right 275">
          <a:extLst>
            <a:ext uri="{FF2B5EF4-FFF2-40B4-BE49-F238E27FC236}">
              <a16:creationId xmlns:a16="http://schemas.microsoft.com/office/drawing/2014/main" id="{067B3EBE-058C-4010-B24E-C81C815B7841}"/>
            </a:ext>
          </a:extLst>
        </xdr:cNvPr>
        <xdr:cNvSpPr/>
      </xdr:nvSpPr>
      <xdr:spPr>
        <a:xfrm>
          <a:off x="5242560" y="2750820"/>
          <a:ext cx="266700" cy="45719"/>
        </a:xfrm>
        <a:prstGeom prst="rightArrow">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CH" sz="1100"/>
        </a:p>
      </xdr:txBody>
    </xdr:sp>
    <xdr:clientData/>
  </xdr:twoCellAnchor>
  <xdr:twoCellAnchor>
    <xdr:from>
      <xdr:col>5</xdr:col>
      <xdr:colOff>441960</xdr:colOff>
      <xdr:row>13</xdr:row>
      <xdr:rowOff>22860</xdr:rowOff>
    </xdr:from>
    <xdr:to>
      <xdr:col>8</xdr:col>
      <xdr:colOff>388620</xdr:colOff>
      <xdr:row>13</xdr:row>
      <xdr:rowOff>160020</xdr:rowOff>
    </xdr:to>
    <xdr:cxnSp macro="">
      <xdr:nvCxnSpPr>
        <xdr:cNvPr id="277" name="Straight Arrow Connector 276">
          <a:extLst>
            <a:ext uri="{FF2B5EF4-FFF2-40B4-BE49-F238E27FC236}">
              <a16:creationId xmlns:a16="http://schemas.microsoft.com/office/drawing/2014/main" id="{41A62DB8-DFEA-4695-8BD6-C523D8B97955}"/>
            </a:ext>
          </a:extLst>
        </xdr:cNvPr>
        <xdr:cNvCxnSpPr/>
      </xdr:nvCxnSpPr>
      <xdr:spPr>
        <a:xfrm flipH="1">
          <a:off x="3543300" y="2415540"/>
          <a:ext cx="1127760" cy="137160"/>
        </a:xfrm>
        <a:prstGeom prst="straightConnector1">
          <a:avLst/>
        </a:prstGeom>
        <a:ln>
          <a:solidFill>
            <a:schemeClr val="bg1">
              <a:lumMod val="75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91440</xdr:colOff>
      <xdr:row>14</xdr:row>
      <xdr:rowOff>15240</xdr:rowOff>
    </xdr:from>
    <xdr:to>
      <xdr:col>7</xdr:col>
      <xdr:colOff>251460</xdr:colOff>
      <xdr:row>15</xdr:row>
      <xdr:rowOff>175260</xdr:rowOff>
    </xdr:to>
    <xdr:sp macro="" textlink="">
      <xdr:nvSpPr>
        <xdr:cNvPr id="278" name="TextBox 277">
          <a:extLst>
            <a:ext uri="{FF2B5EF4-FFF2-40B4-BE49-F238E27FC236}">
              <a16:creationId xmlns:a16="http://schemas.microsoft.com/office/drawing/2014/main" id="{B2191D92-FE1D-487B-BEA3-0A17C375FCFE}"/>
            </a:ext>
          </a:extLst>
        </xdr:cNvPr>
        <xdr:cNvSpPr txBox="1"/>
      </xdr:nvSpPr>
      <xdr:spPr>
        <a:xfrm>
          <a:off x="2583180" y="2590800"/>
          <a:ext cx="1630680" cy="342900"/>
        </a:xfrm>
        <a:prstGeom prst="rect">
          <a:avLst/>
        </a:prstGeom>
        <a:solidFill>
          <a:schemeClr val="lt1"/>
        </a:solidFill>
        <a:ln w="9525" cmpd="sng">
          <a:solidFill>
            <a:schemeClr val="bg1">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200">
              <a:solidFill>
                <a:schemeClr val="bg1">
                  <a:lumMod val="65000"/>
                </a:schemeClr>
              </a:solidFill>
              <a:latin typeface="Times New Roman" panose="02020603050405020304" pitchFamily="18" charset="0"/>
              <a:cs typeface="Times New Roman" panose="02020603050405020304" pitchFamily="18" charset="0"/>
            </a:rPr>
            <a:t>Congenital syphilis</a:t>
          </a:r>
        </a:p>
      </xdr:txBody>
    </xdr:sp>
    <xdr:clientData/>
  </xdr:twoCellAnchor>
  <xdr:twoCellAnchor>
    <xdr:from>
      <xdr:col>5</xdr:col>
      <xdr:colOff>297180</xdr:colOff>
      <xdr:row>13</xdr:row>
      <xdr:rowOff>15240</xdr:rowOff>
    </xdr:from>
    <xdr:to>
      <xdr:col>5</xdr:col>
      <xdr:colOff>304800</xdr:colOff>
      <xdr:row>14</xdr:row>
      <xdr:rowOff>15240</xdr:rowOff>
    </xdr:to>
    <xdr:cxnSp macro="">
      <xdr:nvCxnSpPr>
        <xdr:cNvPr id="279" name="Straight Arrow Connector 278">
          <a:extLst>
            <a:ext uri="{FF2B5EF4-FFF2-40B4-BE49-F238E27FC236}">
              <a16:creationId xmlns:a16="http://schemas.microsoft.com/office/drawing/2014/main" id="{DA9FE49B-3F28-476A-B429-CC8365953BB9}"/>
            </a:ext>
          </a:extLst>
        </xdr:cNvPr>
        <xdr:cNvCxnSpPr>
          <a:cxnSpLocks/>
          <a:endCxn id="278" idx="0"/>
        </xdr:cNvCxnSpPr>
      </xdr:nvCxnSpPr>
      <xdr:spPr>
        <a:xfrm flipH="1">
          <a:off x="3398520" y="2407920"/>
          <a:ext cx="7620" cy="182880"/>
        </a:xfrm>
        <a:prstGeom prst="straightConnector1">
          <a:avLst/>
        </a:prstGeom>
        <a:ln w="31750">
          <a:solidFill>
            <a:schemeClr val="bg1">
              <a:lumMod val="75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persons/person.xml><?xml version="1.0" encoding="utf-8"?>
<personList xmlns="http://schemas.microsoft.com/office/spreadsheetml/2018/threadedcomments" xmlns:x="http://schemas.openxmlformats.org/spreadsheetml/2006/main">
  <person displayName="Guy Mahiane" id="{E4A828C8-D9D1-4DBA-BDC6-0B784A446B09}" userId="S::GMahiane@avenirhealth.org::0756bbea-c86c-4ded-a78a-3495dc81878b"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H42" dT="2020-06-12T20:39:57.28" personId="{E4A828C8-D9D1-4DBA-BDC6-0B784A446B09}" id="{F9ED8E9F-E08D-4EA1-8855-64927BEC60CB}">
    <text>To be consistent, I believe that we should refer to the technical Report, Annex 5B.
Please note that we give the mixing matrices in the output file. The mixing based on assortativity and proportional mixing are calculated dynamically.</text>
  </threadedComment>
</ThreadedComments>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ekorenromp@avenirhealth.org"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 Id="rId4" Type="http://schemas.microsoft.com/office/2017/10/relationships/threadedComment" Target="../threadedComments/threadedComment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9A674F-B4A6-47C1-AF77-CF5987A770FD}">
  <dimension ref="A1:Z40"/>
  <sheetViews>
    <sheetView tabSelected="1" workbookViewId="0">
      <selection activeCell="O4" sqref="O4"/>
    </sheetView>
  </sheetViews>
  <sheetFormatPr defaultColWidth="8.88671875" defaultRowHeight="14.4"/>
  <cols>
    <col min="1" max="1" width="67.6640625" style="136" customWidth="1"/>
    <col min="2" max="2" width="8.88671875" style="136"/>
    <col min="3" max="4" width="4.88671875" style="136" customWidth="1"/>
    <col min="5" max="5" width="6.5546875" style="136" customWidth="1"/>
    <col min="6" max="6" width="5.6640625" style="136" customWidth="1"/>
    <col min="7" max="9" width="4.88671875" style="136" customWidth="1"/>
    <col min="10" max="26" width="5.33203125" style="136" customWidth="1"/>
    <col min="27" max="16384" width="8.88671875" style="136"/>
  </cols>
  <sheetData>
    <row r="1" spans="1:2">
      <c r="A1" s="1" t="s">
        <v>239</v>
      </c>
    </row>
    <row r="3" spans="1:2">
      <c r="A3" s="1" t="s">
        <v>201</v>
      </c>
    </row>
    <row r="4" spans="1:2">
      <c r="A4" s="136" t="s">
        <v>240</v>
      </c>
    </row>
    <row r="5" spans="1:2">
      <c r="A5" s="136" t="s">
        <v>202</v>
      </c>
    </row>
    <row r="6" spans="1:2">
      <c r="A6" s="136" t="s">
        <v>203</v>
      </c>
    </row>
    <row r="8" spans="1:2">
      <c r="A8" s="136" t="s">
        <v>214</v>
      </c>
    </row>
    <row r="9" spans="1:2">
      <c r="A9" s="136" t="s">
        <v>215</v>
      </c>
    </row>
    <row r="11" spans="1:2">
      <c r="A11" s="1" t="s">
        <v>198</v>
      </c>
    </row>
    <row r="12" spans="1:2">
      <c r="A12" s="136" t="s">
        <v>199</v>
      </c>
      <c r="B12" s="248" t="s">
        <v>200</v>
      </c>
    </row>
    <row r="14" spans="1:2">
      <c r="A14" s="1" t="s">
        <v>204</v>
      </c>
      <c r="B14" s="136" t="s">
        <v>241</v>
      </c>
    </row>
    <row r="16" spans="1:2">
      <c r="A16" s="1" t="s">
        <v>216</v>
      </c>
      <c r="B16" s="249">
        <v>44010</v>
      </c>
    </row>
    <row r="18" spans="1:13">
      <c r="A18" s="1" t="s">
        <v>219</v>
      </c>
    </row>
    <row r="19" spans="1:13">
      <c r="A19" s="200" t="s">
        <v>220</v>
      </c>
    </row>
    <row r="20" spans="1:13">
      <c r="M20" s="11"/>
    </row>
    <row r="22" spans="1:13">
      <c r="A22" s="1" t="s">
        <v>218</v>
      </c>
    </row>
    <row r="23" spans="1:13">
      <c r="A23" s="200" t="s">
        <v>195</v>
      </c>
    </row>
    <row r="24" spans="1:13">
      <c r="A24" s="136" t="s">
        <v>197</v>
      </c>
    </row>
    <row r="25" spans="1:13">
      <c r="A25" s="3" t="s">
        <v>196</v>
      </c>
    </row>
    <row r="26" spans="1:13">
      <c r="A26" s="5" t="s">
        <v>168</v>
      </c>
    </row>
    <row r="27" spans="1:13">
      <c r="A27" s="5"/>
    </row>
    <row r="28" spans="1:13">
      <c r="A28" s="4" t="s">
        <v>223</v>
      </c>
      <c r="B28" s="136" t="s">
        <v>224</v>
      </c>
    </row>
    <row r="29" spans="1:13">
      <c r="A29" s="5"/>
    </row>
    <row r="30" spans="1:13">
      <c r="A30" s="5"/>
    </row>
    <row r="31" spans="1:13">
      <c r="A31" s="1" t="s">
        <v>217</v>
      </c>
    </row>
    <row r="32" spans="1:13">
      <c r="A32" s="136" t="s">
        <v>193</v>
      </c>
    </row>
    <row r="34" spans="1:26">
      <c r="A34" s="136" t="s">
        <v>242</v>
      </c>
    </row>
    <row r="35" spans="1:26">
      <c r="A35" s="302" t="s">
        <v>243</v>
      </c>
    </row>
    <row r="36" spans="1:26">
      <c r="A36" s="302" t="s">
        <v>244</v>
      </c>
    </row>
    <row r="37" spans="1:26">
      <c r="B37" s="184">
        <v>1970</v>
      </c>
      <c r="C37" s="184" t="s">
        <v>208</v>
      </c>
      <c r="D37" s="184">
        <v>1999</v>
      </c>
      <c r="E37" s="1">
        <v>2000</v>
      </c>
      <c r="F37" s="136">
        <v>2001</v>
      </c>
      <c r="G37" s="136">
        <v>2002</v>
      </c>
      <c r="H37" s="136">
        <v>2003</v>
      </c>
      <c r="I37" s="136">
        <v>2004</v>
      </c>
      <c r="J37" s="136">
        <v>2005</v>
      </c>
      <c r="K37" s="136">
        <v>2006</v>
      </c>
      <c r="L37" s="136">
        <v>2007</v>
      </c>
      <c r="M37" s="136">
        <v>2008</v>
      </c>
      <c r="N37" s="136">
        <v>2009</v>
      </c>
      <c r="O37" s="136">
        <v>2010</v>
      </c>
      <c r="P37" s="136">
        <v>2011</v>
      </c>
      <c r="Q37" s="136">
        <v>2012</v>
      </c>
      <c r="R37" s="136">
        <v>2013</v>
      </c>
      <c r="S37" s="136">
        <v>2014</v>
      </c>
      <c r="T37" s="136">
        <v>2015</v>
      </c>
      <c r="U37" s="136">
        <v>2016</v>
      </c>
      <c r="V37" s="1">
        <v>2017</v>
      </c>
      <c r="W37" s="184">
        <v>2018</v>
      </c>
      <c r="X37" s="184">
        <v>2019</v>
      </c>
      <c r="Y37" s="184">
        <v>2020</v>
      </c>
      <c r="Z37" s="184" t="s">
        <v>208</v>
      </c>
    </row>
    <row r="38" spans="1:26">
      <c r="A38" s="1" t="s">
        <v>212</v>
      </c>
      <c r="B38" s="184" t="s">
        <v>211</v>
      </c>
      <c r="C38" s="184"/>
      <c r="D38" s="184"/>
      <c r="E38" s="256" t="s">
        <v>209</v>
      </c>
      <c r="F38" s="350" t="s">
        <v>210</v>
      </c>
      <c r="G38" s="350"/>
      <c r="H38" s="350"/>
      <c r="I38" s="350"/>
      <c r="J38" s="350"/>
      <c r="K38" s="350"/>
      <c r="L38" s="350"/>
      <c r="M38" s="350"/>
      <c r="N38" s="350"/>
      <c r="O38" s="350"/>
      <c r="P38" s="350"/>
      <c r="Q38" s="350"/>
      <c r="R38" s="350"/>
      <c r="S38" s="350"/>
      <c r="T38" s="350"/>
      <c r="U38" s="350"/>
      <c r="V38" s="256" t="s">
        <v>209</v>
      </c>
      <c r="W38" s="184"/>
      <c r="X38" s="184" t="s">
        <v>211</v>
      </c>
      <c r="Y38" s="184"/>
      <c r="Z38" s="184"/>
    </row>
    <row r="39" spans="1:26">
      <c r="A39" s="136" t="s">
        <v>207</v>
      </c>
      <c r="B39" s="255">
        <f t="shared" ref="B39:D40" si="0">C39</f>
        <v>0.05</v>
      </c>
      <c r="C39" s="255">
        <f t="shared" si="0"/>
        <v>0.05</v>
      </c>
      <c r="D39" s="255">
        <f t="shared" si="0"/>
        <v>0.05</v>
      </c>
      <c r="E39" s="257">
        <v>0.05</v>
      </c>
      <c r="F39" s="267">
        <f>E39+($V39-$E39)/($V37-$E37)</f>
        <v>7.6470588235294124E-2</v>
      </c>
      <c r="G39" s="267">
        <f t="shared" ref="G39:U39" si="1">F39+($V39-$E39)/($V37-$E37)</f>
        <v>0.10294117647058824</v>
      </c>
      <c r="H39" s="267">
        <f t="shared" si="1"/>
        <v>0.12941176470588237</v>
      </c>
      <c r="I39" s="267">
        <f t="shared" si="1"/>
        <v>0.15588235294117647</v>
      </c>
      <c r="J39" s="267">
        <f t="shared" si="1"/>
        <v>0.18235294117647058</v>
      </c>
      <c r="K39" s="267">
        <f t="shared" si="1"/>
        <v>0.20882352941176469</v>
      </c>
      <c r="L39" s="267">
        <f t="shared" si="1"/>
        <v>0.23529411764705879</v>
      </c>
      <c r="M39" s="267">
        <f t="shared" si="1"/>
        <v>0.2617647058823529</v>
      </c>
      <c r="N39" s="267">
        <f t="shared" si="1"/>
        <v>0.28823529411764703</v>
      </c>
      <c r="O39" s="267">
        <f t="shared" si="1"/>
        <v>0.31470588235294117</v>
      </c>
      <c r="P39" s="267">
        <f t="shared" si="1"/>
        <v>0.3411764705882353</v>
      </c>
      <c r="Q39" s="267">
        <f t="shared" si="1"/>
        <v>0.36764705882352944</v>
      </c>
      <c r="R39" s="267">
        <f t="shared" si="1"/>
        <v>0.39411764705882357</v>
      </c>
      <c r="S39" s="267">
        <f t="shared" si="1"/>
        <v>0.42058823529411771</v>
      </c>
      <c r="T39" s="267">
        <f t="shared" si="1"/>
        <v>0.44705882352941184</v>
      </c>
      <c r="U39" s="267">
        <f t="shared" si="1"/>
        <v>0.47352941176470598</v>
      </c>
      <c r="V39" s="257">
        <v>0.5</v>
      </c>
      <c r="W39" s="255">
        <f>V39</f>
        <v>0.5</v>
      </c>
      <c r="X39" s="255">
        <f t="shared" ref="X39:Y40" si="2">W39</f>
        <v>0.5</v>
      </c>
      <c r="Y39" s="255">
        <f t="shared" si="2"/>
        <v>0.5</v>
      </c>
      <c r="Z39" s="184"/>
    </row>
    <row r="40" spans="1:26">
      <c r="A40" s="136" t="s">
        <v>213</v>
      </c>
      <c r="B40" s="255">
        <f t="shared" si="0"/>
        <v>0.05</v>
      </c>
      <c r="C40" s="255">
        <f t="shared" si="0"/>
        <v>0.05</v>
      </c>
      <c r="D40" s="255">
        <f t="shared" si="0"/>
        <v>0.05</v>
      </c>
      <c r="E40" s="257">
        <v>0.05</v>
      </c>
      <c r="F40" s="267">
        <f>E40*($V40/$E40)^(1/($V37-$E37))</f>
        <v>5.7252378496914093E-2</v>
      </c>
      <c r="G40" s="267">
        <f t="shared" ref="G40:U40" si="3">F40*($V40/$E40)^(1/($V37-$E37))</f>
        <v>6.5556696871078221E-2</v>
      </c>
      <c r="H40" s="267">
        <f t="shared" si="3"/>
        <v>7.5065536445408684E-2</v>
      </c>
      <c r="I40" s="267">
        <f t="shared" si="3"/>
        <v>8.5953610092928748E-2</v>
      </c>
      <c r="J40" s="267">
        <f t="shared" si="3"/>
        <v>9.8420972364330631E-2</v>
      </c>
      <c r="K40" s="267">
        <f t="shared" si="3"/>
        <v>0.11269669523673959</v>
      </c>
      <c r="L40" s="267">
        <f t="shared" si="3"/>
        <v>0.12904307702090381</v>
      </c>
      <c r="M40" s="267">
        <f t="shared" si="3"/>
        <v>0.14776046176014446</v>
      </c>
      <c r="N40" s="267">
        <f t="shared" si="3"/>
        <v>0.16919275767141181</v>
      </c>
      <c r="O40" s="267">
        <f t="shared" si="3"/>
        <v>0.19373375602280668</v>
      </c>
      <c r="P40" s="267">
        <f t="shared" si="3"/>
        <v>0.22183436654893077</v>
      </c>
      <c r="Q40" s="267">
        <f t="shared" si="3"/>
        <v>0.25401090234565127</v>
      </c>
      <c r="R40" s="267">
        <f t="shared" si="3"/>
        <v>0.29085456646871821</v>
      </c>
      <c r="S40" s="267">
        <f t="shared" si="3"/>
        <v>0.33304231454045824</v>
      </c>
      <c r="T40" s="267">
        <f t="shared" si="3"/>
        <v>0.38134929295117259</v>
      </c>
      <c r="U40" s="267">
        <f t="shared" si="3"/>
        <v>0.43666308119142211</v>
      </c>
      <c r="V40" s="257">
        <v>0.5</v>
      </c>
      <c r="W40" s="255">
        <f>V40</f>
        <v>0.5</v>
      </c>
      <c r="X40" s="255">
        <f t="shared" si="2"/>
        <v>0.5</v>
      </c>
      <c r="Y40" s="255">
        <f t="shared" si="2"/>
        <v>0.5</v>
      </c>
    </row>
  </sheetData>
  <mergeCells count="1">
    <mergeCell ref="F38:U38"/>
  </mergeCells>
  <hyperlinks>
    <hyperlink ref="B12" r:id="rId1" xr:uid="{251390F6-DA8C-4D7C-9F3E-EAAE2BAFFDAB}"/>
  </hyperlinks>
  <pageMargins left="0.7" right="0.7" top="0.75" bottom="0.75" header="0.3" footer="0.3"/>
  <pageSetup paperSize="9" orientation="portrait" horizontalDpi="4294967293" verticalDpi="4294967293"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E85BA8-A281-411F-BF39-05F9CA826C62}">
  <sheetPr>
    <tabColor rgb="FFFF0000"/>
  </sheetPr>
  <dimension ref="A1:BI57"/>
  <sheetViews>
    <sheetView workbookViewId="0">
      <selection activeCell="G16" sqref="G16"/>
    </sheetView>
  </sheetViews>
  <sheetFormatPr defaultColWidth="8.88671875" defaultRowHeight="14.4"/>
  <cols>
    <col min="1" max="1" width="30.6640625" style="313" bestFit="1" customWidth="1"/>
    <col min="2" max="2" width="8.88671875" style="313"/>
    <col min="3" max="3" width="5.33203125" style="313" customWidth="1"/>
    <col min="4" max="16384" width="8.88671875" style="313"/>
  </cols>
  <sheetData>
    <row r="1" spans="1:61" ht="14.4" customHeight="1">
      <c r="A1" s="311" t="s">
        <v>85</v>
      </c>
      <c r="B1" s="312"/>
      <c r="D1" s="314"/>
    </row>
    <row r="2" spans="1:61">
      <c r="A2" s="315" t="s">
        <v>18</v>
      </c>
      <c r="B2" s="316">
        <v>1970</v>
      </c>
      <c r="C2" s="316"/>
      <c r="D2" s="312"/>
      <c r="E2" s="316"/>
      <c r="F2" s="316"/>
      <c r="G2" s="316"/>
      <c r="H2" s="316"/>
      <c r="I2" s="316"/>
      <c r="J2" s="316"/>
      <c r="K2" s="316"/>
      <c r="L2" s="316"/>
      <c r="M2" s="316"/>
      <c r="N2" s="316"/>
      <c r="O2" s="316"/>
      <c r="P2" s="316"/>
      <c r="Q2" s="316"/>
      <c r="R2" s="316"/>
      <c r="S2" s="316"/>
      <c r="T2" s="316"/>
      <c r="U2" s="316"/>
      <c r="V2" s="316"/>
      <c r="W2" s="316"/>
      <c r="X2" s="316"/>
      <c r="Y2" s="316"/>
      <c r="Z2" s="316"/>
      <c r="AA2" s="316"/>
      <c r="AB2" s="316"/>
      <c r="AC2" s="316"/>
      <c r="AD2" s="316"/>
      <c r="AE2" s="316"/>
      <c r="AF2" s="316"/>
      <c r="AG2" s="316"/>
      <c r="AH2" s="316"/>
      <c r="AI2" s="316"/>
      <c r="AJ2" s="316"/>
      <c r="AK2" s="316"/>
      <c r="AL2" s="316"/>
      <c r="AM2" s="316"/>
      <c r="AN2" s="316"/>
      <c r="AO2" s="316"/>
      <c r="AP2" s="316"/>
      <c r="AQ2" s="316"/>
      <c r="AR2" s="316"/>
      <c r="AS2" s="316"/>
      <c r="AT2" s="316"/>
      <c r="AU2" s="316"/>
      <c r="AV2" s="316"/>
      <c r="AW2" s="316"/>
      <c r="AX2" s="316"/>
      <c r="AY2" s="316"/>
      <c r="AZ2" s="316"/>
      <c r="BA2" s="316"/>
      <c r="BB2" s="316"/>
      <c r="BC2" s="316"/>
      <c r="BD2" s="316"/>
      <c r="BE2" s="316"/>
      <c r="BF2" s="316"/>
      <c r="BG2" s="316"/>
      <c r="BH2" s="316"/>
      <c r="BI2" s="316"/>
    </row>
    <row r="3" spans="1:61">
      <c r="A3" s="317" t="s">
        <v>27</v>
      </c>
      <c r="B3" s="318">
        <v>0.06</v>
      </c>
      <c r="C3" s="318"/>
      <c r="E3" s="318"/>
      <c r="F3" s="318"/>
      <c r="G3" s="318"/>
      <c r="H3" s="318"/>
      <c r="I3" s="318"/>
      <c r="J3" s="318"/>
      <c r="K3" s="318"/>
      <c r="L3" s="318"/>
      <c r="M3" s="318"/>
      <c r="N3" s="318"/>
      <c r="O3" s="318"/>
      <c r="P3" s="318"/>
      <c r="Q3" s="318"/>
      <c r="R3" s="318"/>
      <c r="S3" s="318"/>
      <c r="T3" s="318"/>
      <c r="U3" s="318"/>
      <c r="V3" s="318"/>
      <c r="W3" s="318"/>
      <c r="X3" s="318"/>
      <c r="Y3" s="318"/>
      <c r="Z3" s="318"/>
      <c r="AA3" s="318"/>
      <c r="AB3" s="318"/>
      <c r="AC3" s="318"/>
      <c r="AD3" s="318"/>
      <c r="AE3" s="318"/>
      <c r="AF3" s="318"/>
      <c r="AG3" s="318"/>
      <c r="AH3" s="318"/>
      <c r="AI3" s="318"/>
      <c r="AJ3" s="318"/>
      <c r="AK3" s="318"/>
      <c r="AL3" s="318"/>
      <c r="AM3" s="318"/>
      <c r="AN3" s="318"/>
      <c r="AO3" s="318"/>
      <c r="AP3" s="318"/>
      <c r="AQ3" s="318"/>
      <c r="AR3" s="318"/>
      <c r="AS3" s="318"/>
      <c r="AT3" s="318"/>
      <c r="AU3" s="318"/>
      <c r="AV3" s="318"/>
      <c r="AW3" s="318"/>
      <c r="AX3" s="318"/>
      <c r="AY3" s="318"/>
      <c r="AZ3" s="318"/>
      <c r="BA3" s="318"/>
      <c r="BB3" s="318"/>
      <c r="BC3" s="318"/>
      <c r="BD3" s="318"/>
      <c r="BE3" s="318"/>
      <c r="BF3" s="318"/>
      <c r="BG3" s="318"/>
      <c r="BH3" s="318"/>
      <c r="BI3" s="318"/>
    </row>
    <row r="4" spans="1:61">
      <c r="A4" s="319" t="s">
        <v>28</v>
      </c>
      <c r="B4" s="320">
        <v>100</v>
      </c>
      <c r="C4" s="320"/>
      <c r="E4" s="320"/>
      <c r="F4" s="320"/>
      <c r="G4" s="320"/>
      <c r="H4" s="320"/>
      <c r="I4" s="320"/>
      <c r="J4" s="320"/>
      <c r="K4" s="320"/>
      <c r="L4" s="320"/>
      <c r="M4" s="320"/>
      <c r="N4" s="320"/>
      <c r="O4" s="320"/>
      <c r="P4" s="320"/>
      <c r="Q4" s="320"/>
      <c r="R4" s="320"/>
      <c r="S4" s="320"/>
      <c r="T4" s="320"/>
      <c r="U4" s="320"/>
      <c r="V4" s="320"/>
      <c r="W4" s="320"/>
      <c r="X4" s="320"/>
      <c r="Y4" s="320"/>
      <c r="Z4" s="320"/>
      <c r="AA4" s="320"/>
      <c r="AB4" s="320"/>
      <c r="AC4" s="320"/>
      <c r="AD4" s="320"/>
      <c r="AE4" s="320"/>
      <c r="AF4" s="320"/>
      <c r="AG4" s="320"/>
      <c r="AH4" s="320"/>
      <c r="AI4" s="320"/>
      <c r="AJ4" s="320"/>
      <c r="AK4" s="320"/>
      <c r="AL4" s="320"/>
      <c r="AM4" s="320"/>
      <c r="AN4" s="320"/>
      <c r="AO4" s="320"/>
      <c r="AP4" s="320"/>
      <c r="AQ4" s="320"/>
      <c r="AR4" s="320"/>
      <c r="AS4" s="320"/>
      <c r="AT4" s="320"/>
      <c r="AU4" s="320"/>
      <c r="AV4" s="320"/>
      <c r="AW4" s="320"/>
      <c r="AX4" s="320"/>
      <c r="AY4" s="320"/>
      <c r="AZ4" s="320"/>
      <c r="BA4" s="320"/>
      <c r="BB4" s="320"/>
      <c r="BC4" s="320"/>
      <c r="BD4" s="320"/>
      <c r="BE4" s="320"/>
      <c r="BF4" s="320"/>
      <c r="BG4" s="320"/>
      <c r="BH4" s="320"/>
      <c r="BI4" s="320"/>
    </row>
    <row r="5" spans="1:61">
      <c r="A5" s="319" t="s">
        <v>58</v>
      </c>
      <c r="B5" s="321">
        <f>RPRpos</f>
        <v>3</v>
      </c>
      <c r="C5" s="321"/>
      <c r="D5" s="321"/>
      <c r="E5" s="321"/>
      <c r="F5" s="321"/>
      <c r="G5" s="321"/>
      <c r="H5" s="321"/>
      <c r="I5" s="321"/>
      <c r="J5" s="321"/>
      <c r="K5" s="321"/>
      <c r="L5" s="321"/>
      <c r="M5" s="321"/>
      <c r="N5" s="321"/>
      <c r="O5" s="321"/>
      <c r="P5" s="321"/>
      <c r="Q5" s="321"/>
      <c r="R5" s="321"/>
      <c r="S5" s="321"/>
      <c r="T5" s="321"/>
      <c r="U5" s="321"/>
      <c r="V5" s="321"/>
      <c r="W5" s="321"/>
      <c r="X5" s="321"/>
      <c r="Y5" s="321"/>
      <c r="Z5" s="321"/>
      <c r="AA5" s="321"/>
      <c r="AB5" s="321"/>
      <c r="AC5" s="321"/>
      <c r="AD5" s="321"/>
      <c r="AE5" s="321"/>
      <c r="AF5" s="321"/>
      <c r="AG5" s="321"/>
      <c r="AH5" s="321"/>
      <c r="AI5" s="321"/>
      <c r="AJ5" s="321"/>
      <c r="AK5" s="321"/>
      <c r="AL5" s="321"/>
      <c r="AM5" s="321"/>
      <c r="AN5" s="321"/>
      <c r="AO5" s="321"/>
      <c r="AP5" s="321"/>
      <c r="AQ5" s="321"/>
      <c r="AR5" s="321"/>
      <c r="AS5" s="321"/>
      <c r="AT5" s="321"/>
      <c r="AU5" s="321"/>
      <c r="AV5" s="321"/>
      <c r="AW5" s="321"/>
      <c r="AX5" s="321"/>
      <c r="AY5" s="321"/>
      <c r="AZ5" s="321"/>
      <c r="BA5" s="321"/>
      <c r="BB5" s="321"/>
      <c r="BC5" s="321"/>
      <c r="BD5" s="321"/>
      <c r="BE5" s="321"/>
      <c r="BF5" s="321"/>
      <c r="BG5" s="321"/>
      <c r="BH5" s="321"/>
      <c r="BI5" s="321"/>
    </row>
    <row r="6" spans="1:61">
      <c r="A6" s="311"/>
      <c r="B6" s="321"/>
      <c r="C6" s="321"/>
      <c r="D6" s="321"/>
      <c r="E6" s="321"/>
      <c r="F6" s="321"/>
      <c r="G6" s="321"/>
      <c r="H6" s="321"/>
      <c r="I6" s="321"/>
      <c r="J6" s="321"/>
      <c r="K6" s="321"/>
      <c r="L6" s="321"/>
      <c r="M6" s="321"/>
      <c r="N6" s="321"/>
      <c r="O6" s="321"/>
      <c r="P6" s="321"/>
      <c r="Q6" s="321"/>
      <c r="R6" s="321"/>
      <c r="S6" s="321"/>
      <c r="T6" s="321"/>
      <c r="U6" s="321"/>
      <c r="V6" s="321"/>
      <c r="W6" s="321"/>
      <c r="X6" s="321"/>
      <c r="Y6" s="321"/>
      <c r="Z6" s="321"/>
      <c r="AA6" s="321"/>
      <c r="AB6" s="321"/>
      <c r="AC6" s="321"/>
      <c r="AD6" s="321"/>
      <c r="AE6" s="321"/>
      <c r="AF6" s="321"/>
      <c r="AG6" s="321"/>
      <c r="AH6" s="321"/>
      <c r="AI6" s="321"/>
      <c r="AJ6" s="321"/>
      <c r="AK6" s="321"/>
      <c r="AL6" s="321"/>
      <c r="AM6" s="321"/>
      <c r="AN6" s="321"/>
      <c r="AO6" s="321"/>
      <c r="AP6" s="321"/>
      <c r="AQ6" s="321"/>
      <c r="AR6" s="321"/>
      <c r="AS6" s="321"/>
      <c r="AT6" s="321"/>
      <c r="AU6" s="321"/>
      <c r="AV6" s="321"/>
      <c r="AW6" s="321"/>
      <c r="AX6" s="321"/>
      <c r="AY6" s="321"/>
      <c r="AZ6" s="321"/>
      <c r="BA6" s="321"/>
      <c r="BB6" s="321"/>
      <c r="BC6" s="321"/>
      <c r="BD6" s="321"/>
      <c r="BE6" s="321"/>
      <c r="BF6" s="321"/>
      <c r="BG6" s="321"/>
      <c r="BH6" s="321"/>
      <c r="BI6" s="321"/>
    </row>
    <row r="7" spans="1:61">
      <c r="A7" s="315" t="s">
        <v>18</v>
      </c>
      <c r="B7" s="322">
        <v>1990</v>
      </c>
    </row>
    <row r="8" spans="1:61">
      <c r="A8" s="317" t="s">
        <v>29</v>
      </c>
      <c r="B8" s="318">
        <v>7.0000000000000007E-2</v>
      </c>
      <c r="C8" s="318"/>
      <c r="D8" s="318"/>
      <c r="E8" s="318"/>
      <c r="F8" s="318"/>
      <c r="G8" s="318"/>
      <c r="H8" s="318"/>
      <c r="I8" s="318"/>
      <c r="J8" s="318"/>
      <c r="K8" s="318"/>
      <c r="L8" s="318"/>
      <c r="M8" s="318"/>
      <c r="N8" s="318"/>
      <c r="O8" s="318"/>
      <c r="P8" s="318"/>
      <c r="Q8" s="318"/>
      <c r="R8" s="318"/>
      <c r="S8" s="318"/>
      <c r="T8" s="318"/>
      <c r="U8" s="318"/>
      <c r="V8" s="318"/>
      <c r="W8" s="318"/>
      <c r="X8" s="318"/>
      <c r="Y8" s="318"/>
      <c r="Z8" s="318"/>
      <c r="AA8" s="318"/>
      <c r="AB8" s="318"/>
      <c r="AC8" s="318"/>
      <c r="AD8" s="318"/>
      <c r="AE8" s="318"/>
      <c r="AF8" s="318"/>
      <c r="AG8" s="318"/>
      <c r="AH8" s="318"/>
      <c r="AI8" s="318"/>
      <c r="AJ8" s="318"/>
      <c r="AK8" s="318"/>
      <c r="AL8" s="318"/>
      <c r="AM8" s="318"/>
      <c r="AN8" s="318"/>
      <c r="AO8" s="318"/>
      <c r="AP8" s="318"/>
      <c r="AQ8" s="318"/>
      <c r="AR8" s="318"/>
      <c r="AS8" s="318"/>
      <c r="AT8" s="318"/>
      <c r="AU8" s="318"/>
      <c r="AV8" s="318"/>
      <c r="AW8" s="318"/>
      <c r="AX8" s="318"/>
      <c r="AY8" s="318"/>
      <c r="AZ8" s="318"/>
      <c r="BA8" s="318"/>
      <c r="BB8" s="318"/>
      <c r="BC8" s="318"/>
      <c r="BD8" s="318"/>
      <c r="BE8" s="318"/>
      <c r="BF8" s="318"/>
      <c r="BG8" s="318"/>
      <c r="BH8" s="318"/>
      <c r="BI8" s="318"/>
    </row>
    <row r="9" spans="1:61">
      <c r="A9" s="323" t="s">
        <v>30</v>
      </c>
      <c r="B9" s="322">
        <v>100</v>
      </c>
      <c r="C9" s="321"/>
      <c r="D9" s="321"/>
      <c r="E9" s="321"/>
      <c r="F9" s="321"/>
      <c r="G9" s="321"/>
      <c r="H9" s="321"/>
      <c r="I9" s="321"/>
      <c r="J9" s="321"/>
      <c r="K9" s="321"/>
      <c r="L9" s="321"/>
      <c r="M9" s="321"/>
      <c r="N9" s="321"/>
      <c r="O9" s="321"/>
      <c r="P9" s="321"/>
      <c r="Q9" s="321"/>
      <c r="R9" s="321"/>
      <c r="S9" s="321"/>
      <c r="T9" s="321"/>
      <c r="U9" s="321"/>
      <c r="V9" s="321"/>
      <c r="W9" s="321"/>
      <c r="X9" s="321"/>
      <c r="Y9" s="321"/>
      <c r="Z9" s="321"/>
      <c r="AA9" s="321"/>
      <c r="AB9" s="321"/>
      <c r="AC9" s="321"/>
      <c r="AD9" s="321"/>
      <c r="AE9" s="321"/>
      <c r="AF9" s="321"/>
      <c r="AG9" s="321"/>
      <c r="AH9" s="321"/>
      <c r="AI9" s="321"/>
      <c r="AJ9" s="321"/>
      <c r="AK9" s="321"/>
      <c r="AL9" s="321"/>
      <c r="AM9" s="321"/>
      <c r="AN9" s="321"/>
      <c r="AO9" s="321"/>
      <c r="AP9" s="321"/>
      <c r="AQ9" s="321"/>
      <c r="AR9" s="321"/>
      <c r="AS9" s="321"/>
      <c r="AT9" s="321"/>
      <c r="AU9" s="321"/>
      <c r="AV9" s="321"/>
      <c r="AW9" s="321"/>
      <c r="AX9" s="321"/>
      <c r="AY9" s="321"/>
      <c r="AZ9" s="321"/>
      <c r="BA9" s="321"/>
      <c r="BB9" s="321"/>
      <c r="BC9" s="321"/>
      <c r="BD9" s="321"/>
      <c r="BE9" s="321"/>
      <c r="BF9" s="321"/>
      <c r="BG9" s="321"/>
      <c r="BH9" s="321"/>
      <c r="BI9" s="321"/>
    </row>
    <row r="10" spans="1:61">
      <c r="A10" s="323" t="s">
        <v>57</v>
      </c>
      <c r="B10" s="318">
        <f>RPRposTPHApos</f>
        <v>1</v>
      </c>
      <c r="C10" s="318"/>
      <c r="D10" s="318"/>
      <c r="E10" s="318"/>
      <c r="F10" s="318"/>
      <c r="G10" s="318"/>
      <c r="H10" s="318"/>
      <c r="I10" s="318"/>
      <c r="J10" s="318"/>
      <c r="K10" s="318"/>
      <c r="L10" s="318"/>
      <c r="M10" s="318"/>
      <c r="N10" s="318"/>
      <c r="O10" s="318"/>
      <c r="P10" s="318"/>
      <c r="Q10" s="318"/>
      <c r="R10" s="318"/>
      <c r="S10" s="318"/>
      <c r="T10" s="318"/>
      <c r="U10" s="318"/>
      <c r="V10" s="318"/>
      <c r="W10" s="318"/>
      <c r="X10" s="318"/>
      <c r="Y10" s="318"/>
      <c r="Z10" s="318"/>
      <c r="AA10" s="318"/>
      <c r="AB10" s="318"/>
      <c r="AC10" s="318"/>
      <c r="AD10" s="318"/>
      <c r="AE10" s="318"/>
      <c r="AF10" s="318"/>
      <c r="AG10" s="318"/>
      <c r="AH10" s="318"/>
      <c r="AI10" s="318"/>
      <c r="AJ10" s="318"/>
      <c r="AK10" s="318"/>
      <c r="AL10" s="318"/>
      <c r="AM10" s="318"/>
      <c r="AN10" s="318"/>
      <c r="AO10" s="318"/>
      <c r="AP10" s="318"/>
      <c r="AQ10" s="318"/>
      <c r="AR10" s="318"/>
      <c r="AS10" s="318"/>
      <c r="AT10" s="318"/>
      <c r="AU10" s="318"/>
      <c r="AV10" s="318"/>
      <c r="AW10" s="318"/>
      <c r="AX10" s="318"/>
      <c r="AY10" s="318"/>
      <c r="AZ10" s="318"/>
      <c r="BA10" s="318"/>
      <c r="BB10" s="318"/>
      <c r="BC10" s="318"/>
      <c r="BD10" s="318"/>
      <c r="BE10" s="318"/>
      <c r="BF10" s="318"/>
      <c r="BG10" s="318"/>
      <c r="BH10" s="318"/>
      <c r="BI10" s="318"/>
    </row>
    <row r="11" spans="1:61">
      <c r="A11" s="323"/>
      <c r="B11" s="321"/>
      <c r="C11" s="321"/>
      <c r="D11" s="321"/>
      <c r="E11" s="321"/>
      <c r="F11" s="321"/>
      <c r="G11" s="321"/>
      <c r="H11" s="321"/>
      <c r="I11" s="321"/>
      <c r="J11" s="321"/>
      <c r="K11" s="321"/>
      <c r="L11" s="321"/>
      <c r="M11" s="321"/>
      <c r="N11" s="321"/>
      <c r="O11" s="321"/>
      <c r="P11" s="321"/>
      <c r="Q11" s="321"/>
      <c r="R11" s="321"/>
      <c r="S11" s="321"/>
      <c r="T11" s="321"/>
      <c r="U11" s="321"/>
      <c r="V11" s="321"/>
      <c r="W11" s="321"/>
      <c r="X11" s="321"/>
      <c r="Y11" s="321"/>
      <c r="Z11" s="321"/>
      <c r="AA11" s="321"/>
      <c r="AB11" s="321"/>
      <c r="AC11" s="321"/>
      <c r="AD11" s="321"/>
      <c r="AE11" s="321"/>
      <c r="AF11" s="321"/>
      <c r="AG11" s="321"/>
      <c r="AH11" s="321"/>
      <c r="AI11" s="321"/>
      <c r="AJ11" s="321"/>
      <c r="AK11" s="321"/>
      <c r="AL11" s="321"/>
      <c r="AM11" s="321"/>
      <c r="AN11" s="321"/>
      <c r="AO11" s="321"/>
      <c r="AP11" s="321"/>
      <c r="AQ11" s="321"/>
      <c r="AR11" s="321"/>
      <c r="AS11" s="321"/>
      <c r="AT11" s="321"/>
      <c r="AU11" s="321"/>
      <c r="AV11" s="321"/>
      <c r="AW11" s="321"/>
      <c r="AX11" s="321"/>
      <c r="AY11" s="321"/>
      <c r="AZ11" s="321"/>
      <c r="BA11" s="321"/>
      <c r="BB11" s="321"/>
      <c r="BC11" s="321"/>
      <c r="BD11" s="321"/>
      <c r="BE11" s="321"/>
      <c r="BF11" s="321"/>
      <c r="BG11" s="321"/>
      <c r="BH11" s="321"/>
      <c r="BI11" s="321"/>
    </row>
    <row r="12" spans="1:61">
      <c r="A12" s="315" t="s">
        <v>18</v>
      </c>
      <c r="B12" s="320"/>
      <c r="C12" s="320"/>
      <c r="D12" s="320"/>
      <c r="E12" s="320"/>
      <c r="F12" s="320"/>
      <c r="G12" s="320"/>
      <c r="H12" s="320"/>
      <c r="I12" s="320"/>
      <c r="J12" s="320"/>
      <c r="K12" s="320"/>
      <c r="L12" s="320"/>
      <c r="M12" s="320"/>
      <c r="N12" s="320"/>
      <c r="O12" s="320"/>
      <c r="P12" s="320"/>
      <c r="Q12" s="320"/>
      <c r="R12" s="320"/>
      <c r="S12" s="320"/>
      <c r="T12" s="320"/>
      <c r="U12" s="320"/>
      <c r="V12" s="320"/>
      <c r="W12" s="320"/>
      <c r="X12" s="320"/>
      <c r="Y12" s="320"/>
      <c r="Z12" s="320"/>
      <c r="AA12" s="320"/>
      <c r="AB12" s="320"/>
      <c r="AC12" s="320"/>
      <c r="AD12" s="320"/>
      <c r="AE12" s="320"/>
      <c r="AF12" s="320"/>
      <c r="AG12" s="320"/>
      <c r="AH12" s="320"/>
      <c r="AI12" s="320"/>
      <c r="AJ12" s="320"/>
      <c r="AK12" s="320"/>
      <c r="AL12" s="320"/>
      <c r="AM12" s="320"/>
      <c r="AN12" s="320"/>
      <c r="AO12" s="320"/>
      <c r="AP12" s="320"/>
      <c r="AQ12" s="320"/>
      <c r="AR12" s="320"/>
      <c r="AS12" s="320"/>
      <c r="AT12" s="320"/>
      <c r="AU12" s="320"/>
      <c r="AV12" s="320"/>
      <c r="AW12" s="320"/>
      <c r="AX12" s="320"/>
      <c r="AY12" s="320"/>
      <c r="AZ12" s="320"/>
      <c r="BA12" s="320"/>
      <c r="BB12" s="320"/>
      <c r="BC12" s="320"/>
      <c r="BD12" s="320"/>
      <c r="BE12" s="320"/>
      <c r="BF12" s="320"/>
      <c r="BG12" s="320"/>
      <c r="BH12" s="320"/>
      <c r="BI12" s="320"/>
    </row>
    <row r="13" spans="1:61">
      <c r="A13" s="324" t="s">
        <v>31</v>
      </c>
      <c r="B13" s="318"/>
      <c r="C13" s="318"/>
      <c r="D13" s="318"/>
      <c r="E13" s="318"/>
      <c r="F13" s="318"/>
      <c r="G13" s="318"/>
      <c r="H13" s="318"/>
      <c r="I13" s="318"/>
      <c r="J13" s="318"/>
      <c r="K13" s="318"/>
      <c r="L13" s="318"/>
      <c r="M13" s="318"/>
      <c r="N13" s="318"/>
      <c r="O13" s="318"/>
      <c r="P13" s="318"/>
      <c r="Q13" s="318"/>
      <c r="R13" s="318"/>
      <c r="S13" s="318"/>
      <c r="T13" s="318"/>
      <c r="U13" s="318"/>
      <c r="V13" s="318"/>
      <c r="W13" s="318"/>
      <c r="X13" s="318"/>
      <c r="Y13" s="318"/>
      <c r="Z13" s="318"/>
      <c r="AA13" s="318"/>
      <c r="AB13" s="318"/>
      <c r="AC13" s="318"/>
      <c r="AD13" s="318"/>
      <c r="AE13" s="318"/>
      <c r="AF13" s="318"/>
      <c r="AG13" s="318"/>
      <c r="AH13" s="318"/>
      <c r="AI13" s="318"/>
      <c r="AJ13" s="318"/>
      <c r="AK13" s="318"/>
      <c r="AL13" s="318"/>
      <c r="AM13" s="318"/>
      <c r="AN13" s="318"/>
      <c r="AO13" s="318"/>
      <c r="AP13" s="318"/>
      <c r="AQ13" s="318"/>
      <c r="AR13" s="318"/>
      <c r="AS13" s="318"/>
      <c r="AT13" s="318"/>
      <c r="AU13" s="318"/>
      <c r="AV13" s="318"/>
      <c r="AW13" s="318"/>
      <c r="AX13" s="318"/>
      <c r="AY13" s="318"/>
      <c r="AZ13" s="318"/>
      <c r="BA13" s="318"/>
      <c r="BB13" s="318"/>
      <c r="BC13" s="318"/>
      <c r="BD13" s="318"/>
      <c r="BE13" s="318"/>
      <c r="BF13" s="318"/>
      <c r="BG13" s="318"/>
      <c r="BH13" s="318"/>
      <c r="BI13" s="318"/>
    </row>
    <row r="14" spans="1:61">
      <c r="A14" s="325" t="s">
        <v>32</v>
      </c>
      <c r="B14" s="320"/>
      <c r="C14" s="320"/>
      <c r="D14" s="320"/>
      <c r="E14" s="320"/>
      <c r="F14" s="320"/>
      <c r="G14" s="320"/>
      <c r="H14" s="320"/>
      <c r="I14" s="320"/>
      <c r="J14" s="320"/>
      <c r="K14" s="320"/>
      <c r="L14" s="320"/>
      <c r="M14" s="320"/>
      <c r="N14" s="320"/>
      <c r="O14" s="320"/>
      <c r="P14" s="320"/>
      <c r="Q14" s="320"/>
      <c r="R14" s="320"/>
      <c r="S14" s="320"/>
      <c r="T14" s="320"/>
      <c r="U14" s="320"/>
      <c r="V14" s="320"/>
      <c r="W14" s="320"/>
      <c r="X14" s="320"/>
      <c r="Y14" s="320"/>
      <c r="Z14" s="320"/>
      <c r="AA14" s="320"/>
      <c r="AB14" s="320"/>
      <c r="AC14" s="320"/>
      <c r="AD14" s="320"/>
      <c r="AE14" s="320"/>
      <c r="AF14" s="320"/>
      <c r="AG14" s="320"/>
      <c r="AH14" s="320"/>
      <c r="AI14" s="320"/>
      <c r="AJ14" s="320"/>
      <c r="AK14" s="320"/>
      <c r="AL14" s="320"/>
      <c r="AM14" s="320"/>
      <c r="AN14" s="320"/>
      <c r="AO14" s="320"/>
      <c r="AP14" s="320"/>
      <c r="AQ14" s="320"/>
      <c r="AR14" s="320"/>
      <c r="AS14" s="320"/>
      <c r="AT14" s="320"/>
      <c r="AU14" s="320"/>
      <c r="AV14" s="320"/>
      <c r="AW14" s="320"/>
      <c r="AX14" s="320"/>
      <c r="AY14" s="320"/>
      <c r="AZ14" s="320"/>
      <c r="BA14" s="320"/>
      <c r="BB14" s="320"/>
      <c r="BC14" s="320"/>
      <c r="BD14" s="320"/>
      <c r="BE14" s="320"/>
      <c r="BF14" s="320"/>
      <c r="BG14" s="320"/>
      <c r="BH14" s="320"/>
      <c r="BI14" s="320"/>
    </row>
    <row r="15" spans="1:61">
      <c r="A15" s="311" t="s">
        <v>57</v>
      </c>
      <c r="B15" s="321"/>
      <c r="C15" s="321"/>
      <c r="D15" s="321"/>
      <c r="E15" s="321"/>
      <c r="F15" s="321"/>
      <c r="G15" s="321"/>
      <c r="H15" s="321"/>
      <c r="I15" s="321"/>
      <c r="J15" s="321"/>
      <c r="K15" s="321"/>
      <c r="L15" s="321"/>
      <c r="M15" s="321"/>
      <c r="N15" s="321"/>
      <c r="O15" s="321"/>
      <c r="P15" s="321"/>
      <c r="Q15" s="321"/>
      <c r="R15" s="321"/>
      <c r="S15" s="321"/>
      <c r="T15" s="321"/>
      <c r="U15" s="321"/>
      <c r="V15" s="321"/>
      <c r="W15" s="321"/>
      <c r="X15" s="321"/>
      <c r="Y15" s="321"/>
      <c r="Z15" s="321"/>
      <c r="AA15" s="321"/>
      <c r="AB15" s="321"/>
      <c r="AC15" s="321"/>
      <c r="AD15" s="321"/>
      <c r="AE15" s="321"/>
      <c r="AF15" s="321"/>
      <c r="AG15" s="321"/>
      <c r="AH15" s="321"/>
      <c r="AI15" s="321"/>
      <c r="AJ15" s="321"/>
      <c r="AK15" s="321"/>
      <c r="AL15" s="321"/>
      <c r="AM15" s="321"/>
      <c r="AN15" s="321"/>
      <c r="AO15" s="321"/>
      <c r="AP15" s="321"/>
      <c r="AQ15" s="321"/>
      <c r="AR15" s="321"/>
      <c r="AS15" s="321"/>
      <c r="AT15" s="321"/>
      <c r="AU15" s="321"/>
      <c r="AV15" s="321"/>
      <c r="AW15" s="321"/>
      <c r="AX15" s="321"/>
      <c r="AY15" s="321"/>
      <c r="AZ15" s="321"/>
      <c r="BA15" s="321"/>
      <c r="BB15" s="321"/>
      <c r="BC15" s="321"/>
      <c r="BD15" s="321"/>
      <c r="BE15" s="321"/>
      <c r="BF15" s="321"/>
      <c r="BG15" s="321"/>
      <c r="BH15" s="321"/>
      <c r="BI15" s="321"/>
    </row>
    <row r="16" spans="1:61">
      <c r="A16" s="311"/>
      <c r="B16" s="321"/>
      <c r="C16" s="321"/>
      <c r="D16" s="321"/>
      <c r="E16" s="321"/>
      <c r="F16" s="321"/>
      <c r="G16" s="321"/>
      <c r="H16" s="321"/>
      <c r="I16" s="321"/>
      <c r="J16" s="321"/>
      <c r="K16" s="321"/>
      <c r="L16" s="321"/>
      <c r="M16" s="321"/>
      <c r="N16" s="321"/>
      <c r="O16" s="321"/>
      <c r="P16" s="321"/>
      <c r="Q16" s="321"/>
      <c r="R16" s="321"/>
      <c r="S16" s="321"/>
      <c r="T16" s="321"/>
      <c r="U16" s="321"/>
      <c r="V16" s="321"/>
      <c r="W16" s="321"/>
      <c r="X16" s="321"/>
      <c r="Y16" s="321"/>
      <c r="Z16" s="321"/>
      <c r="AA16" s="321"/>
      <c r="AB16" s="321"/>
      <c r="AC16" s="321"/>
      <c r="AD16" s="321"/>
      <c r="AE16" s="321"/>
      <c r="AF16" s="321"/>
      <c r="AG16" s="321"/>
      <c r="AH16" s="321"/>
      <c r="AI16" s="321"/>
      <c r="AJ16" s="321"/>
      <c r="AK16" s="321"/>
      <c r="AL16" s="321"/>
      <c r="AM16" s="321"/>
      <c r="AN16" s="321"/>
      <c r="AO16" s="321"/>
      <c r="AP16" s="321"/>
      <c r="AQ16" s="321"/>
      <c r="AR16" s="321"/>
      <c r="AS16" s="321"/>
      <c r="AT16" s="321"/>
      <c r="AU16" s="321"/>
      <c r="AV16" s="321"/>
      <c r="AW16" s="321"/>
      <c r="AX16" s="321"/>
      <c r="AY16" s="321"/>
      <c r="AZ16" s="321"/>
      <c r="BA16" s="321"/>
      <c r="BB16" s="321"/>
      <c r="BC16" s="321"/>
      <c r="BD16" s="321"/>
      <c r="BE16" s="321"/>
      <c r="BF16" s="321"/>
      <c r="BG16" s="321"/>
      <c r="BH16" s="321"/>
      <c r="BI16" s="321"/>
    </row>
    <row r="17" spans="1:61">
      <c r="A17" s="315" t="s">
        <v>18</v>
      </c>
      <c r="B17" s="321"/>
      <c r="C17" s="321"/>
      <c r="D17" s="321"/>
      <c r="E17" s="321"/>
      <c r="F17" s="321"/>
      <c r="G17" s="321"/>
      <c r="H17" s="321"/>
      <c r="I17" s="321"/>
      <c r="J17" s="321"/>
      <c r="K17" s="321"/>
      <c r="L17" s="321"/>
      <c r="M17" s="321"/>
      <c r="N17" s="321"/>
      <c r="O17" s="321"/>
      <c r="P17" s="321"/>
      <c r="Q17" s="321"/>
      <c r="R17" s="321"/>
      <c r="S17" s="321"/>
      <c r="T17" s="321"/>
      <c r="U17" s="321"/>
      <c r="V17" s="321"/>
      <c r="W17" s="321"/>
      <c r="X17" s="321"/>
      <c r="Y17" s="321"/>
      <c r="Z17" s="321"/>
      <c r="AA17" s="321"/>
      <c r="AB17" s="321"/>
      <c r="AC17" s="321"/>
      <c r="AD17" s="321"/>
      <c r="AE17" s="321"/>
      <c r="AF17" s="321"/>
      <c r="AG17" s="321"/>
      <c r="AH17" s="321"/>
      <c r="AI17" s="321"/>
      <c r="AJ17" s="321"/>
      <c r="AK17" s="321"/>
      <c r="AL17" s="321"/>
      <c r="AM17" s="321"/>
      <c r="AN17" s="321"/>
      <c r="AO17" s="321"/>
      <c r="AP17" s="321"/>
      <c r="AQ17" s="321"/>
      <c r="AR17" s="321"/>
      <c r="AS17" s="321"/>
      <c r="AT17" s="321"/>
      <c r="AU17" s="321"/>
      <c r="AV17" s="321"/>
      <c r="AW17" s="321"/>
      <c r="AX17" s="321"/>
      <c r="AY17" s="321"/>
      <c r="AZ17" s="321"/>
      <c r="BA17" s="321"/>
      <c r="BB17" s="321"/>
      <c r="BC17" s="321"/>
      <c r="BD17" s="321"/>
      <c r="BE17" s="321"/>
      <c r="BF17" s="321"/>
      <c r="BG17" s="321"/>
      <c r="BH17" s="321"/>
      <c r="BI17" s="321"/>
    </row>
    <row r="18" spans="1:61">
      <c r="A18" s="324" t="s">
        <v>34</v>
      </c>
      <c r="B18" s="318"/>
      <c r="C18" s="318"/>
      <c r="D18" s="318"/>
      <c r="E18" s="318"/>
      <c r="F18" s="318"/>
      <c r="G18" s="318"/>
      <c r="H18" s="318"/>
      <c r="I18" s="318"/>
      <c r="J18" s="318"/>
      <c r="K18" s="318"/>
      <c r="L18" s="318"/>
      <c r="M18" s="318"/>
      <c r="N18" s="318"/>
      <c r="O18" s="318"/>
      <c r="P18" s="318"/>
      <c r="Q18" s="318"/>
      <c r="R18" s="318"/>
      <c r="S18" s="318"/>
      <c r="T18" s="318"/>
      <c r="U18" s="318"/>
      <c r="V18" s="318"/>
      <c r="W18" s="318"/>
      <c r="X18" s="318"/>
      <c r="Y18" s="318"/>
      <c r="Z18" s="318"/>
      <c r="AA18" s="318"/>
      <c r="AB18" s="318"/>
      <c r="AC18" s="318"/>
      <c r="AD18" s="318"/>
      <c r="AE18" s="318"/>
      <c r="AF18" s="318"/>
      <c r="AG18" s="318"/>
      <c r="AH18" s="318"/>
      <c r="AI18" s="318"/>
      <c r="AJ18" s="318"/>
      <c r="AK18" s="318"/>
      <c r="AL18" s="318"/>
      <c r="AM18" s="318"/>
      <c r="AN18" s="318"/>
      <c r="AO18" s="318"/>
      <c r="AP18" s="318"/>
      <c r="AQ18" s="318"/>
      <c r="AR18" s="318"/>
      <c r="AS18" s="318"/>
      <c r="AT18" s="318"/>
      <c r="AU18" s="318"/>
      <c r="AV18" s="318"/>
      <c r="AW18" s="318"/>
      <c r="AX18" s="318"/>
      <c r="AY18" s="318"/>
      <c r="AZ18" s="318"/>
      <c r="BA18" s="318"/>
      <c r="BB18" s="318"/>
      <c r="BC18" s="318"/>
      <c r="BD18" s="318"/>
      <c r="BE18" s="318"/>
      <c r="BF18" s="318"/>
      <c r="BG18" s="318"/>
      <c r="BH18" s="318"/>
      <c r="BI18" s="318"/>
    </row>
    <row r="19" spans="1:61">
      <c r="A19" s="325" t="s">
        <v>33</v>
      </c>
      <c r="B19" s="320"/>
      <c r="C19" s="320"/>
      <c r="D19" s="320"/>
      <c r="E19" s="320"/>
      <c r="F19" s="320"/>
      <c r="G19" s="320"/>
      <c r="H19" s="320"/>
      <c r="I19" s="320"/>
      <c r="J19" s="320"/>
      <c r="K19" s="320"/>
      <c r="L19" s="320"/>
      <c r="M19" s="320"/>
      <c r="N19" s="320"/>
      <c r="O19" s="320"/>
      <c r="P19" s="320"/>
      <c r="Q19" s="320"/>
      <c r="R19" s="320"/>
      <c r="S19" s="320"/>
      <c r="T19" s="320"/>
      <c r="U19" s="320"/>
      <c r="V19" s="320"/>
      <c r="W19" s="320"/>
      <c r="X19" s="320"/>
      <c r="Y19" s="320"/>
      <c r="Z19" s="320"/>
      <c r="AA19" s="320"/>
      <c r="AB19" s="320"/>
      <c r="AC19" s="320"/>
      <c r="AD19" s="320"/>
      <c r="AE19" s="320"/>
      <c r="AF19" s="320"/>
      <c r="AG19" s="320"/>
      <c r="AH19" s="320"/>
      <c r="AI19" s="320"/>
      <c r="AJ19" s="320"/>
      <c r="AK19" s="320"/>
      <c r="AL19" s="320"/>
      <c r="AM19" s="320"/>
      <c r="AN19" s="320"/>
      <c r="AO19" s="320"/>
      <c r="AP19" s="320"/>
      <c r="AQ19" s="320"/>
      <c r="AR19" s="320"/>
      <c r="AS19" s="320"/>
      <c r="AT19" s="320"/>
      <c r="AU19" s="320"/>
      <c r="AV19" s="320"/>
      <c r="AW19" s="320"/>
      <c r="AX19" s="320"/>
      <c r="AY19" s="320"/>
      <c r="AZ19" s="320"/>
      <c r="BA19" s="320"/>
      <c r="BB19" s="320"/>
      <c r="BC19" s="320"/>
      <c r="BD19" s="320"/>
      <c r="BE19" s="320"/>
      <c r="BF19" s="320"/>
      <c r="BG19" s="320"/>
      <c r="BH19" s="320"/>
      <c r="BI19" s="320"/>
    </row>
    <row r="20" spans="1:61">
      <c r="A20" s="311" t="s">
        <v>57</v>
      </c>
      <c r="B20" s="321"/>
      <c r="C20" s="321"/>
      <c r="D20" s="321"/>
      <c r="E20" s="321"/>
      <c r="F20" s="321"/>
      <c r="G20" s="321"/>
      <c r="H20" s="321"/>
      <c r="I20" s="321"/>
      <c r="J20" s="321"/>
      <c r="K20" s="321"/>
      <c r="L20" s="321"/>
      <c r="M20" s="321"/>
      <c r="N20" s="321"/>
      <c r="O20" s="321"/>
      <c r="P20" s="321"/>
      <c r="Q20" s="321"/>
      <c r="R20" s="321"/>
      <c r="S20" s="321"/>
      <c r="T20" s="321"/>
      <c r="U20" s="321"/>
      <c r="V20" s="321"/>
      <c r="W20" s="321"/>
      <c r="X20" s="321"/>
      <c r="Y20" s="321"/>
      <c r="Z20" s="321"/>
      <c r="AA20" s="321"/>
      <c r="AB20" s="321"/>
      <c r="AC20" s="321"/>
      <c r="AD20" s="321"/>
      <c r="AE20" s="321"/>
      <c r="AF20" s="321"/>
      <c r="AG20" s="321"/>
      <c r="AH20" s="321"/>
      <c r="AI20" s="321"/>
      <c r="AJ20" s="321"/>
      <c r="AK20" s="321"/>
      <c r="AL20" s="321"/>
      <c r="AM20" s="321"/>
      <c r="AN20" s="321"/>
      <c r="AO20" s="321"/>
      <c r="AP20" s="321"/>
      <c r="AQ20" s="321"/>
      <c r="AR20" s="321"/>
      <c r="AS20" s="321"/>
      <c r="AT20" s="321"/>
      <c r="AU20" s="321"/>
      <c r="AV20" s="321"/>
      <c r="AW20" s="321"/>
      <c r="AX20" s="321"/>
      <c r="AY20" s="321"/>
      <c r="AZ20" s="321"/>
      <c r="BA20" s="321"/>
      <c r="BB20" s="321"/>
      <c r="BC20" s="321"/>
      <c r="BD20" s="321"/>
      <c r="BE20" s="321"/>
      <c r="BF20" s="321"/>
      <c r="BG20" s="321"/>
      <c r="BH20" s="321"/>
      <c r="BI20" s="321"/>
    </row>
    <row r="21" spans="1:61">
      <c r="A21" s="311"/>
      <c r="B21" s="321"/>
      <c r="C21" s="321"/>
      <c r="D21" s="321"/>
      <c r="E21" s="321"/>
      <c r="F21" s="321"/>
      <c r="G21" s="321"/>
      <c r="H21" s="321"/>
      <c r="I21" s="321"/>
      <c r="J21" s="321"/>
      <c r="K21" s="321"/>
      <c r="L21" s="321"/>
      <c r="M21" s="321"/>
      <c r="N21" s="321"/>
      <c r="O21" s="321"/>
      <c r="P21" s="321"/>
      <c r="Q21" s="321"/>
      <c r="R21" s="321"/>
      <c r="S21" s="321"/>
      <c r="T21" s="321"/>
      <c r="U21" s="321"/>
      <c r="V21" s="321"/>
      <c r="W21" s="321"/>
      <c r="X21" s="321"/>
      <c r="Y21" s="321"/>
      <c r="Z21" s="321"/>
      <c r="AA21" s="321"/>
      <c r="AB21" s="321"/>
      <c r="AC21" s="321"/>
      <c r="AD21" s="321"/>
      <c r="AE21" s="321"/>
      <c r="AF21" s="321"/>
      <c r="AG21" s="321"/>
      <c r="AH21" s="321"/>
      <c r="AI21" s="321"/>
      <c r="AJ21" s="321"/>
      <c r="AK21" s="321"/>
      <c r="AL21" s="321"/>
      <c r="AM21" s="321"/>
      <c r="AN21" s="321"/>
      <c r="AO21" s="321"/>
      <c r="AP21" s="321"/>
      <c r="AQ21" s="321"/>
      <c r="AR21" s="321"/>
      <c r="AS21" s="321"/>
      <c r="AT21" s="321"/>
      <c r="AU21" s="321"/>
      <c r="AV21" s="321"/>
      <c r="AW21" s="321"/>
      <c r="AX21" s="321"/>
      <c r="AY21" s="321"/>
      <c r="AZ21" s="321"/>
      <c r="BA21" s="321"/>
      <c r="BB21" s="321"/>
      <c r="BC21" s="321"/>
      <c r="BD21" s="321"/>
      <c r="BE21" s="321"/>
      <c r="BF21" s="321"/>
      <c r="BG21" s="321"/>
      <c r="BH21" s="321"/>
      <c r="BI21" s="321"/>
    </row>
    <row r="22" spans="1:61">
      <c r="A22" s="315" t="s">
        <v>18</v>
      </c>
      <c r="B22" s="321">
        <v>2000</v>
      </c>
      <c r="C22" s="321"/>
      <c r="D22" s="321"/>
      <c r="E22" s="321"/>
      <c r="F22" s="321"/>
      <c r="G22" s="321"/>
      <c r="H22" s="321"/>
      <c r="I22" s="321"/>
      <c r="J22" s="321"/>
      <c r="K22" s="321"/>
      <c r="L22" s="321"/>
      <c r="M22" s="321"/>
      <c r="N22" s="321"/>
      <c r="O22" s="321"/>
      <c r="P22" s="321"/>
      <c r="Q22" s="321"/>
      <c r="R22" s="321"/>
      <c r="S22" s="321"/>
      <c r="T22" s="321"/>
      <c r="U22" s="321"/>
      <c r="V22" s="321"/>
      <c r="W22" s="321"/>
      <c r="X22" s="321"/>
      <c r="Y22" s="321"/>
      <c r="Z22" s="321"/>
      <c r="AA22" s="321"/>
      <c r="AB22" s="321"/>
      <c r="AC22" s="321"/>
      <c r="AD22" s="321"/>
      <c r="AE22" s="321"/>
      <c r="AF22" s="321"/>
      <c r="AG22" s="321"/>
      <c r="AH22" s="321"/>
      <c r="AI22" s="321"/>
      <c r="AJ22" s="321"/>
      <c r="AK22" s="321"/>
      <c r="AL22" s="321"/>
      <c r="AM22" s="321"/>
      <c r="AN22" s="321"/>
      <c r="AO22" s="321"/>
      <c r="AP22" s="321"/>
      <c r="AQ22" s="321"/>
      <c r="AR22" s="321"/>
      <c r="AS22" s="321"/>
      <c r="AT22" s="321"/>
      <c r="AU22" s="321"/>
      <c r="AV22" s="321"/>
      <c r="AW22" s="321"/>
      <c r="AX22" s="321"/>
      <c r="AY22" s="321"/>
      <c r="AZ22" s="321"/>
      <c r="BA22" s="321"/>
      <c r="BB22" s="321"/>
      <c r="BC22" s="321"/>
      <c r="BD22" s="321"/>
      <c r="BE22" s="321"/>
      <c r="BF22" s="321"/>
      <c r="BG22" s="321"/>
      <c r="BH22" s="321"/>
      <c r="BI22" s="321"/>
    </row>
    <row r="23" spans="1:61">
      <c r="A23" s="324" t="s">
        <v>15</v>
      </c>
      <c r="B23" s="318">
        <v>0.1</v>
      </c>
      <c r="C23" s="318"/>
      <c r="D23" s="318"/>
      <c r="E23" s="318"/>
      <c r="F23" s="318"/>
      <c r="G23" s="318"/>
      <c r="H23" s="318"/>
      <c r="I23" s="318"/>
      <c r="J23" s="318"/>
      <c r="K23" s="318"/>
      <c r="L23" s="318"/>
      <c r="M23" s="318"/>
      <c r="N23" s="318"/>
      <c r="O23" s="318"/>
      <c r="P23" s="318"/>
      <c r="Q23" s="318"/>
      <c r="R23" s="318"/>
      <c r="S23" s="318"/>
      <c r="T23" s="318"/>
      <c r="U23" s="318"/>
      <c r="V23" s="318"/>
      <c r="W23" s="318"/>
      <c r="X23" s="318"/>
      <c r="Y23" s="318"/>
      <c r="Z23" s="318"/>
      <c r="AA23" s="318"/>
      <c r="AB23" s="318"/>
      <c r="AC23" s="318"/>
      <c r="AD23" s="318"/>
      <c r="AE23" s="318"/>
      <c r="AF23" s="318"/>
      <c r="AG23" s="318"/>
      <c r="AH23" s="318"/>
      <c r="AI23" s="318"/>
      <c r="AJ23" s="318"/>
      <c r="AK23" s="318"/>
      <c r="AL23" s="318"/>
      <c r="AM23" s="318"/>
      <c r="AN23" s="318"/>
      <c r="AO23" s="318"/>
      <c r="AP23" s="318"/>
      <c r="AQ23" s="318"/>
      <c r="AR23" s="318"/>
      <c r="AS23" s="318"/>
      <c r="AT23" s="318"/>
      <c r="AU23" s="318"/>
      <c r="AV23" s="318"/>
      <c r="AW23" s="318"/>
      <c r="AX23" s="318"/>
      <c r="AY23" s="318"/>
      <c r="AZ23" s="318"/>
      <c r="BA23" s="318"/>
      <c r="BB23" s="318"/>
      <c r="BC23" s="318"/>
      <c r="BD23" s="318"/>
      <c r="BE23" s="318"/>
      <c r="BF23" s="318"/>
      <c r="BG23" s="318"/>
      <c r="BH23" s="318"/>
      <c r="BI23" s="318"/>
    </row>
    <row r="24" spans="1:61">
      <c r="A24" s="325" t="s">
        <v>35</v>
      </c>
      <c r="B24" s="320">
        <v>100</v>
      </c>
      <c r="C24" s="320"/>
      <c r="D24" s="320"/>
      <c r="E24" s="320"/>
      <c r="F24" s="320"/>
      <c r="G24" s="320"/>
      <c r="H24" s="320"/>
      <c r="I24" s="320"/>
      <c r="J24" s="320"/>
      <c r="K24" s="320"/>
      <c r="L24" s="320"/>
      <c r="M24" s="320"/>
      <c r="N24" s="320"/>
      <c r="O24" s="320"/>
      <c r="P24" s="320"/>
      <c r="Q24" s="320"/>
      <c r="R24" s="320"/>
      <c r="S24" s="320"/>
      <c r="T24" s="320"/>
      <c r="U24" s="320"/>
      <c r="V24" s="320"/>
      <c r="W24" s="320"/>
      <c r="X24" s="320"/>
      <c r="Y24" s="320"/>
      <c r="Z24" s="320"/>
      <c r="AA24" s="320"/>
      <c r="AB24" s="320"/>
      <c r="AC24" s="320"/>
      <c r="AD24" s="320"/>
      <c r="AE24" s="320"/>
      <c r="AF24" s="320"/>
      <c r="AG24" s="320"/>
      <c r="AH24" s="320"/>
      <c r="AI24" s="320"/>
      <c r="AJ24" s="320"/>
      <c r="AK24" s="320"/>
      <c r="AL24" s="320"/>
      <c r="AM24" s="320"/>
      <c r="AN24" s="320"/>
      <c r="AO24" s="320"/>
      <c r="AP24" s="320"/>
      <c r="AQ24" s="320"/>
      <c r="AR24" s="320"/>
      <c r="AS24" s="320"/>
      <c r="AT24" s="320"/>
      <c r="AU24" s="320"/>
      <c r="AV24" s="320"/>
      <c r="AW24" s="320"/>
      <c r="AX24" s="320"/>
      <c r="AY24" s="320"/>
      <c r="AZ24" s="320"/>
      <c r="BA24" s="320"/>
      <c r="BB24" s="320"/>
      <c r="BC24" s="320"/>
      <c r="BD24" s="320"/>
      <c r="BE24" s="320"/>
      <c r="BF24" s="320"/>
      <c r="BG24" s="320"/>
      <c r="BH24" s="320"/>
      <c r="BI24" s="320"/>
    </row>
    <row r="25" spans="1:61">
      <c r="A25" s="311" t="s">
        <v>57</v>
      </c>
      <c r="B25" s="321">
        <f>TPHApos</f>
        <v>2</v>
      </c>
      <c r="C25" s="321"/>
      <c r="D25" s="321"/>
      <c r="E25" s="321"/>
      <c r="F25" s="321"/>
      <c r="G25" s="321"/>
      <c r="H25" s="321"/>
      <c r="I25" s="321"/>
      <c r="J25" s="321"/>
      <c r="K25" s="321"/>
      <c r="L25" s="321"/>
      <c r="M25" s="321"/>
      <c r="N25" s="321"/>
      <c r="O25" s="321"/>
      <c r="P25" s="321"/>
      <c r="Q25" s="321"/>
      <c r="R25" s="321"/>
      <c r="S25" s="321"/>
      <c r="T25" s="321"/>
      <c r="U25" s="321"/>
      <c r="V25" s="321"/>
      <c r="W25" s="321"/>
      <c r="X25" s="321"/>
      <c r="Y25" s="321"/>
      <c r="Z25" s="321"/>
      <c r="AA25" s="321"/>
      <c r="AB25" s="321"/>
      <c r="AC25" s="321"/>
      <c r="AD25" s="321"/>
      <c r="AE25" s="321"/>
      <c r="AF25" s="321"/>
      <c r="AG25" s="321"/>
      <c r="AH25" s="321"/>
      <c r="AI25" s="321"/>
      <c r="AJ25" s="321"/>
      <c r="AK25" s="321"/>
      <c r="AL25" s="321"/>
      <c r="AM25" s="321"/>
      <c r="AN25" s="321"/>
      <c r="AO25" s="321"/>
      <c r="AP25" s="321"/>
      <c r="AQ25" s="321"/>
      <c r="AR25" s="321"/>
      <c r="AS25" s="321"/>
      <c r="AT25" s="321"/>
      <c r="AU25" s="321"/>
      <c r="AV25" s="321"/>
      <c r="AW25" s="321"/>
      <c r="AX25" s="321"/>
      <c r="AY25" s="321"/>
      <c r="AZ25" s="321"/>
      <c r="BA25" s="321"/>
      <c r="BB25" s="321"/>
      <c r="BC25" s="321"/>
      <c r="BD25" s="321"/>
      <c r="BE25" s="321"/>
      <c r="BF25" s="321"/>
      <c r="BG25" s="321"/>
      <c r="BH25" s="321"/>
      <c r="BI25" s="321"/>
    </row>
    <row r="26" spans="1:61">
      <c r="A26" s="311"/>
      <c r="B26" s="321"/>
      <c r="C26" s="321"/>
      <c r="D26" s="321"/>
      <c r="E26" s="321"/>
      <c r="F26" s="321"/>
      <c r="G26" s="321"/>
      <c r="H26" s="321"/>
      <c r="I26" s="321"/>
      <c r="J26" s="321"/>
      <c r="K26" s="321"/>
      <c r="L26" s="321"/>
      <c r="M26" s="321"/>
      <c r="N26" s="321"/>
      <c r="O26" s="321"/>
      <c r="P26" s="321"/>
      <c r="Q26" s="321"/>
      <c r="R26" s="321"/>
      <c r="S26" s="321"/>
      <c r="T26" s="321"/>
      <c r="U26" s="321"/>
      <c r="V26" s="321"/>
      <c r="W26" s="321"/>
      <c r="X26" s="321"/>
      <c r="Y26" s="321"/>
      <c r="Z26" s="321"/>
      <c r="AA26" s="321"/>
      <c r="AB26" s="321"/>
      <c r="AC26" s="321"/>
      <c r="AD26" s="321"/>
      <c r="AE26" s="321"/>
      <c r="AF26" s="321"/>
      <c r="AG26" s="321"/>
      <c r="AH26" s="321"/>
      <c r="AI26" s="321"/>
      <c r="AJ26" s="321"/>
      <c r="AK26" s="321"/>
      <c r="AL26" s="321"/>
      <c r="AM26" s="321"/>
      <c r="AN26" s="321"/>
      <c r="AO26" s="321"/>
      <c r="AP26" s="321"/>
      <c r="AQ26" s="321"/>
      <c r="AR26" s="321"/>
      <c r="AS26" s="321"/>
      <c r="AT26" s="321"/>
      <c r="AU26" s="321"/>
      <c r="AV26" s="321"/>
      <c r="AW26" s="321"/>
      <c r="AX26" s="321"/>
      <c r="AY26" s="321"/>
      <c r="AZ26" s="321"/>
      <c r="BA26" s="321"/>
      <c r="BB26" s="321"/>
      <c r="BC26" s="321"/>
      <c r="BD26" s="321"/>
      <c r="BE26" s="321"/>
      <c r="BF26" s="321"/>
      <c r="BG26" s="321"/>
      <c r="BH26" s="321"/>
      <c r="BI26" s="321"/>
    </row>
    <row r="27" spans="1:61">
      <c r="A27" s="315" t="s">
        <v>18</v>
      </c>
    </row>
    <row r="28" spans="1:61">
      <c r="A28" s="317" t="s">
        <v>36</v>
      </c>
      <c r="B28" s="318"/>
      <c r="C28" s="318"/>
      <c r="D28" s="318"/>
      <c r="E28" s="318"/>
      <c r="F28" s="318"/>
      <c r="G28" s="318"/>
      <c r="H28" s="318"/>
      <c r="I28" s="318"/>
      <c r="J28" s="318"/>
      <c r="K28" s="318"/>
      <c r="L28" s="318"/>
      <c r="M28" s="318"/>
      <c r="N28" s="318"/>
      <c r="O28" s="318"/>
      <c r="P28" s="318"/>
      <c r="Q28" s="318"/>
      <c r="R28" s="318"/>
      <c r="S28" s="318"/>
      <c r="T28" s="318"/>
      <c r="U28" s="318"/>
      <c r="V28" s="318"/>
      <c r="W28" s="318"/>
      <c r="X28" s="318"/>
      <c r="Y28" s="318"/>
      <c r="Z28" s="318"/>
      <c r="AA28" s="318"/>
      <c r="AB28" s="318"/>
      <c r="AC28" s="318"/>
      <c r="AD28" s="318"/>
      <c r="AE28" s="318"/>
      <c r="AF28" s="318"/>
      <c r="AG28" s="318"/>
      <c r="AH28" s="318"/>
      <c r="AI28" s="318"/>
      <c r="AJ28" s="318"/>
      <c r="AK28" s="318"/>
      <c r="AL28" s="318"/>
      <c r="AM28" s="318"/>
      <c r="AN28" s="318"/>
      <c r="AO28" s="318"/>
      <c r="AP28" s="318"/>
      <c r="AQ28" s="318"/>
      <c r="AR28" s="318"/>
      <c r="AS28" s="318"/>
      <c r="AT28" s="318"/>
      <c r="AU28" s="318"/>
      <c r="AV28" s="318"/>
      <c r="AW28" s="318"/>
      <c r="AX28" s="318"/>
      <c r="AY28" s="318"/>
      <c r="AZ28" s="318"/>
      <c r="BA28" s="318"/>
      <c r="BB28" s="318"/>
      <c r="BC28" s="318"/>
      <c r="BD28" s="318"/>
      <c r="BE28" s="318"/>
      <c r="BF28" s="318"/>
      <c r="BG28" s="318"/>
      <c r="BH28" s="318"/>
      <c r="BI28" s="318"/>
    </row>
    <row r="29" spans="1:61">
      <c r="A29" s="323" t="s">
        <v>37</v>
      </c>
      <c r="B29" s="321"/>
      <c r="C29" s="321"/>
      <c r="D29" s="321"/>
      <c r="E29" s="321"/>
      <c r="F29" s="321"/>
      <c r="G29" s="321"/>
      <c r="H29" s="321"/>
      <c r="I29" s="321"/>
      <c r="J29" s="321"/>
      <c r="K29" s="321"/>
      <c r="L29" s="321"/>
      <c r="M29" s="321"/>
      <c r="N29" s="321"/>
      <c r="O29" s="321"/>
      <c r="P29" s="321"/>
      <c r="Q29" s="321"/>
      <c r="R29" s="321"/>
      <c r="S29" s="321"/>
      <c r="T29" s="321"/>
      <c r="U29" s="321"/>
      <c r="V29" s="321"/>
      <c r="W29" s="321"/>
      <c r="X29" s="321"/>
      <c r="Y29" s="321"/>
      <c r="Z29" s="321"/>
      <c r="AA29" s="321"/>
      <c r="AB29" s="321"/>
      <c r="AC29" s="321"/>
      <c r="AD29" s="321"/>
      <c r="AE29" s="321"/>
      <c r="AF29" s="321"/>
      <c r="AG29" s="321"/>
      <c r="AH29" s="321"/>
      <c r="AI29" s="321"/>
      <c r="AJ29" s="321"/>
      <c r="AK29" s="321"/>
      <c r="AL29" s="321"/>
      <c r="AM29" s="321"/>
      <c r="AN29" s="321"/>
      <c r="AO29" s="321"/>
      <c r="AP29" s="321"/>
      <c r="AQ29" s="321"/>
      <c r="AR29" s="321"/>
      <c r="AS29" s="321"/>
      <c r="AT29" s="321"/>
      <c r="AU29" s="321"/>
      <c r="AV29" s="321"/>
      <c r="AW29" s="321"/>
      <c r="AX29" s="321"/>
      <c r="AY29" s="321"/>
      <c r="AZ29" s="321"/>
      <c r="BA29" s="321"/>
      <c r="BB29" s="321"/>
      <c r="BC29" s="321"/>
      <c r="BD29" s="321"/>
      <c r="BE29" s="321"/>
      <c r="BF29" s="321"/>
      <c r="BG29" s="321"/>
      <c r="BH29" s="321"/>
      <c r="BI29" s="321"/>
    </row>
    <row r="30" spans="1:61">
      <c r="A30" s="311" t="s">
        <v>57</v>
      </c>
      <c r="B30" s="318"/>
      <c r="C30" s="318"/>
      <c r="D30" s="318"/>
      <c r="E30" s="318"/>
      <c r="F30" s="318"/>
      <c r="G30" s="318"/>
      <c r="H30" s="318"/>
      <c r="I30" s="318"/>
      <c r="J30" s="318"/>
      <c r="K30" s="318"/>
      <c r="L30" s="318"/>
      <c r="M30" s="318"/>
      <c r="N30" s="318"/>
      <c r="O30" s="318"/>
      <c r="P30" s="318"/>
      <c r="Q30" s="318"/>
      <c r="R30" s="318"/>
      <c r="S30" s="318"/>
      <c r="T30" s="318"/>
      <c r="U30" s="318"/>
      <c r="V30" s="318"/>
      <c r="W30" s="318"/>
      <c r="X30" s="318"/>
      <c r="Y30" s="318"/>
      <c r="Z30" s="318"/>
      <c r="AA30" s="318"/>
      <c r="AB30" s="318"/>
      <c r="AC30" s="318"/>
      <c r="AD30" s="318"/>
      <c r="AE30" s="318"/>
      <c r="AF30" s="318"/>
      <c r="AG30" s="318"/>
      <c r="AH30" s="318"/>
      <c r="AI30" s="318"/>
      <c r="AJ30" s="318"/>
      <c r="AK30" s="318"/>
      <c r="AL30" s="318"/>
      <c r="AM30" s="318"/>
      <c r="AN30" s="318"/>
      <c r="AO30" s="318"/>
      <c r="AP30" s="318"/>
      <c r="AQ30" s="318"/>
      <c r="AR30" s="318"/>
      <c r="AS30" s="318"/>
      <c r="AT30" s="318"/>
      <c r="AU30" s="318"/>
      <c r="AV30" s="318"/>
      <c r="AW30" s="318"/>
      <c r="AX30" s="318"/>
      <c r="AY30" s="318"/>
      <c r="AZ30" s="318"/>
      <c r="BA30" s="318"/>
      <c r="BB30" s="318"/>
      <c r="BC30" s="318"/>
      <c r="BD30" s="318"/>
      <c r="BE30" s="318"/>
      <c r="BF30" s="318"/>
      <c r="BG30" s="318"/>
      <c r="BH30" s="318"/>
      <c r="BI30" s="318"/>
    </row>
    <row r="31" spans="1:61">
      <c r="A31" s="311"/>
      <c r="B31" s="321"/>
      <c r="C31" s="321"/>
      <c r="D31" s="321"/>
      <c r="E31" s="321"/>
      <c r="F31" s="321"/>
      <c r="G31" s="321"/>
      <c r="H31" s="321"/>
      <c r="I31" s="321"/>
      <c r="J31" s="321"/>
      <c r="K31" s="321"/>
      <c r="L31" s="321"/>
      <c r="M31" s="321"/>
      <c r="N31" s="321"/>
      <c r="O31" s="321"/>
      <c r="P31" s="321"/>
      <c r="Q31" s="321"/>
      <c r="R31" s="321"/>
      <c r="S31" s="321"/>
      <c r="T31" s="321"/>
      <c r="U31" s="321"/>
      <c r="V31" s="321"/>
      <c r="W31" s="321"/>
      <c r="X31" s="321"/>
      <c r="Y31" s="321"/>
      <c r="Z31" s="321"/>
      <c r="AA31" s="321"/>
      <c r="AB31" s="321"/>
      <c r="AC31" s="321"/>
      <c r="AD31" s="321"/>
      <c r="AE31" s="321"/>
      <c r="AF31" s="321"/>
      <c r="AG31" s="321"/>
      <c r="AH31" s="321"/>
      <c r="AI31" s="321"/>
      <c r="AJ31" s="321"/>
      <c r="AK31" s="321"/>
      <c r="AL31" s="321"/>
      <c r="AM31" s="321"/>
      <c r="AN31" s="321"/>
      <c r="AO31" s="321"/>
      <c r="AP31" s="321"/>
      <c r="AQ31" s="321"/>
      <c r="AR31" s="321"/>
      <c r="AS31" s="321"/>
      <c r="AT31" s="321"/>
      <c r="AU31" s="321"/>
      <c r="AV31" s="321"/>
      <c r="AW31" s="321"/>
      <c r="AX31" s="321"/>
      <c r="AY31" s="321"/>
      <c r="AZ31" s="321"/>
      <c r="BA31" s="321"/>
      <c r="BB31" s="321"/>
      <c r="BC31" s="321"/>
      <c r="BD31" s="321"/>
      <c r="BE31" s="321"/>
      <c r="BF31" s="321"/>
      <c r="BG31" s="321"/>
      <c r="BH31" s="321"/>
      <c r="BI31" s="321"/>
    </row>
    <row r="32" spans="1:61">
      <c r="A32" s="315" t="s">
        <v>18</v>
      </c>
      <c r="B32" s="321"/>
      <c r="C32" s="321"/>
      <c r="D32" s="321"/>
      <c r="E32" s="321"/>
      <c r="F32" s="321"/>
      <c r="G32" s="321"/>
      <c r="H32" s="321"/>
      <c r="I32" s="321"/>
      <c r="J32" s="321"/>
      <c r="K32" s="321"/>
      <c r="L32" s="321"/>
      <c r="M32" s="321"/>
      <c r="N32" s="321"/>
      <c r="O32" s="321"/>
      <c r="P32" s="321"/>
      <c r="Q32" s="321"/>
      <c r="R32" s="321"/>
      <c r="S32" s="321"/>
      <c r="T32" s="321"/>
      <c r="U32" s="321"/>
      <c r="V32" s="321"/>
      <c r="W32" s="321"/>
      <c r="X32" s="321"/>
      <c r="Y32" s="321"/>
      <c r="Z32" s="321"/>
      <c r="AA32" s="321"/>
      <c r="AB32" s="321"/>
      <c r="AC32" s="321"/>
      <c r="AD32" s="321"/>
      <c r="AE32" s="321"/>
      <c r="AF32" s="321"/>
      <c r="AG32" s="321"/>
      <c r="AH32" s="321"/>
      <c r="AI32" s="321"/>
      <c r="AJ32" s="321"/>
      <c r="AK32" s="321"/>
      <c r="AL32" s="321"/>
      <c r="AM32" s="321"/>
      <c r="AN32" s="321"/>
      <c r="AO32" s="321"/>
      <c r="AP32" s="321"/>
      <c r="AQ32" s="321"/>
      <c r="AR32" s="321"/>
      <c r="AS32" s="321"/>
      <c r="AT32" s="321"/>
      <c r="AU32" s="321"/>
      <c r="AV32" s="321"/>
      <c r="AW32" s="321"/>
      <c r="AX32" s="321"/>
      <c r="AY32" s="321"/>
      <c r="AZ32" s="321"/>
      <c r="BA32" s="321"/>
      <c r="BB32" s="321"/>
      <c r="BC32" s="321"/>
      <c r="BD32" s="321"/>
      <c r="BE32" s="321"/>
      <c r="BF32" s="321"/>
      <c r="BG32" s="321"/>
      <c r="BH32" s="321"/>
      <c r="BI32" s="321"/>
    </row>
    <row r="33" spans="1:61">
      <c r="A33" s="324" t="s">
        <v>38</v>
      </c>
      <c r="B33" s="318"/>
      <c r="C33" s="318"/>
      <c r="D33" s="318"/>
      <c r="E33" s="318"/>
      <c r="F33" s="318"/>
      <c r="G33" s="318"/>
      <c r="H33" s="318"/>
      <c r="I33" s="318"/>
      <c r="J33" s="318"/>
      <c r="K33" s="318"/>
      <c r="L33" s="318"/>
      <c r="M33" s="318"/>
      <c r="N33" s="318"/>
      <c r="O33" s="318"/>
      <c r="P33" s="318"/>
      <c r="Q33" s="318"/>
      <c r="R33" s="318"/>
      <c r="S33" s="318"/>
      <c r="T33" s="318"/>
      <c r="U33" s="318"/>
      <c r="V33" s="318"/>
      <c r="W33" s="318"/>
      <c r="X33" s="318"/>
      <c r="Y33" s="318"/>
      <c r="Z33" s="318"/>
      <c r="AA33" s="318"/>
      <c r="AB33" s="318"/>
      <c r="AC33" s="318"/>
      <c r="AD33" s="318"/>
      <c r="AE33" s="318"/>
      <c r="AF33" s="318"/>
      <c r="AG33" s="318"/>
      <c r="AH33" s="318"/>
      <c r="AI33" s="318"/>
      <c r="AJ33" s="318"/>
      <c r="AK33" s="318"/>
      <c r="AL33" s="318"/>
      <c r="AM33" s="318"/>
      <c r="AN33" s="318"/>
      <c r="AO33" s="318"/>
      <c r="AP33" s="318"/>
      <c r="AQ33" s="318"/>
      <c r="AR33" s="318"/>
      <c r="AS33" s="318"/>
      <c r="AT33" s="318"/>
      <c r="AU33" s="318"/>
      <c r="AV33" s="318"/>
      <c r="AW33" s="318"/>
      <c r="AX33" s="318"/>
      <c r="AY33" s="318"/>
      <c r="AZ33" s="318"/>
      <c r="BA33" s="318"/>
      <c r="BB33" s="318"/>
      <c r="BC33" s="318"/>
      <c r="BD33" s="318"/>
      <c r="BE33" s="318"/>
      <c r="BF33" s="318"/>
      <c r="BG33" s="318"/>
      <c r="BH33" s="318"/>
      <c r="BI33" s="318"/>
    </row>
    <row r="34" spans="1:61">
      <c r="A34" s="325" t="s">
        <v>39</v>
      </c>
      <c r="B34" s="320"/>
      <c r="C34" s="320"/>
      <c r="D34" s="320"/>
      <c r="E34" s="320"/>
      <c r="F34" s="320"/>
      <c r="G34" s="320"/>
      <c r="H34" s="320"/>
      <c r="I34" s="320"/>
      <c r="J34" s="320"/>
      <c r="K34" s="320"/>
      <c r="L34" s="320"/>
      <c r="M34" s="320"/>
      <c r="N34" s="320"/>
      <c r="O34" s="320"/>
      <c r="P34" s="320"/>
      <c r="Q34" s="320"/>
      <c r="R34" s="320"/>
      <c r="S34" s="320"/>
      <c r="T34" s="320"/>
      <c r="U34" s="320"/>
      <c r="V34" s="320"/>
      <c r="W34" s="320"/>
      <c r="X34" s="320"/>
      <c r="Y34" s="320"/>
      <c r="Z34" s="320"/>
      <c r="AA34" s="320"/>
      <c r="AB34" s="320"/>
      <c r="AC34" s="320"/>
      <c r="AD34" s="320"/>
      <c r="AE34" s="320"/>
      <c r="AF34" s="320"/>
      <c r="AG34" s="320"/>
      <c r="AH34" s="320"/>
      <c r="AI34" s="320"/>
      <c r="AJ34" s="320"/>
      <c r="AK34" s="320"/>
      <c r="AL34" s="320"/>
      <c r="AM34" s="320"/>
      <c r="AN34" s="320"/>
      <c r="AO34" s="320"/>
      <c r="AP34" s="320"/>
      <c r="AQ34" s="320"/>
      <c r="AR34" s="320"/>
      <c r="AS34" s="320"/>
      <c r="AT34" s="320"/>
      <c r="AU34" s="320"/>
      <c r="AV34" s="320"/>
      <c r="AW34" s="320"/>
      <c r="AX34" s="320"/>
      <c r="AY34" s="320"/>
      <c r="AZ34" s="320"/>
      <c r="BA34" s="320"/>
      <c r="BB34" s="320"/>
      <c r="BC34" s="320"/>
      <c r="BD34" s="320"/>
      <c r="BE34" s="320"/>
      <c r="BF34" s="320"/>
      <c r="BG34" s="320"/>
      <c r="BH34" s="320"/>
      <c r="BI34" s="320"/>
    </row>
    <row r="35" spans="1:61">
      <c r="A35" s="325" t="s">
        <v>58</v>
      </c>
      <c r="B35" s="321"/>
      <c r="C35" s="321"/>
      <c r="D35" s="321"/>
      <c r="E35" s="321"/>
      <c r="F35" s="321"/>
      <c r="G35" s="321"/>
      <c r="H35" s="321"/>
      <c r="I35" s="321"/>
      <c r="J35" s="321"/>
      <c r="K35" s="321"/>
      <c r="L35" s="321"/>
      <c r="M35" s="321"/>
      <c r="N35" s="321"/>
      <c r="O35" s="321"/>
      <c r="P35" s="321"/>
      <c r="Q35" s="321"/>
      <c r="R35" s="321"/>
      <c r="S35" s="321"/>
      <c r="T35" s="321"/>
      <c r="U35" s="321"/>
      <c r="V35" s="321"/>
      <c r="W35" s="321"/>
      <c r="X35" s="321"/>
      <c r="Y35" s="321"/>
      <c r="Z35" s="321"/>
      <c r="AA35" s="321"/>
      <c r="AB35" s="321"/>
      <c r="AC35" s="321"/>
      <c r="AD35" s="321"/>
      <c r="AE35" s="321"/>
      <c r="AF35" s="321"/>
      <c r="AG35" s="321"/>
      <c r="AH35" s="321"/>
      <c r="AI35" s="321"/>
      <c r="AJ35" s="321"/>
      <c r="AK35" s="321"/>
      <c r="AL35" s="321"/>
      <c r="AM35" s="321"/>
      <c r="AN35" s="321"/>
      <c r="AO35" s="321"/>
      <c r="AP35" s="321"/>
      <c r="AQ35" s="321"/>
      <c r="AR35" s="321"/>
      <c r="AS35" s="321"/>
      <c r="AT35" s="321"/>
      <c r="AU35" s="321"/>
      <c r="AV35" s="321"/>
      <c r="AW35" s="321"/>
      <c r="AX35" s="321"/>
      <c r="AY35" s="321"/>
      <c r="AZ35" s="321"/>
      <c r="BA35" s="321"/>
      <c r="BB35" s="321"/>
      <c r="BC35" s="321"/>
      <c r="BD35" s="321"/>
      <c r="BE35" s="321"/>
      <c r="BF35" s="321"/>
      <c r="BG35" s="321"/>
      <c r="BH35" s="321"/>
      <c r="BI35" s="321"/>
    </row>
    <row r="36" spans="1:61">
      <c r="A36" s="311"/>
      <c r="B36" s="321"/>
      <c r="C36" s="321"/>
      <c r="D36" s="321"/>
      <c r="E36" s="321"/>
      <c r="F36" s="321"/>
      <c r="G36" s="321"/>
      <c r="H36" s="321"/>
      <c r="I36" s="321"/>
      <c r="J36" s="321"/>
      <c r="K36" s="321"/>
      <c r="L36" s="321"/>
      <c r="M36" s="321"/>
      <c r="N36" s="321"/>
      <c r="O36" s="321"/>
      <c r="P36" s="321"/>
      <c r="Q36" s="321"/>
      <c r="R36" s="321"/>
      <c r="S36" s="321"/>
      <c r="T36" s="321"/>
      <c r="U36" s="321"/>
      <c r="V36" s="321"/>
      <c r="W36" s="321"/>
      <c r="X36" s="321"/>
      <c r="Y36" s="321"/>
      <c r="Z36" s="321"/>
      <c r="AA36" s="321"/>
      <c r="AB36" s="321"/>
      <c r="AC36" s="321"/>
      <c r="AD36" s="321"/>
      <c r="AE36" s="321"/>
      <c r="AF36" s="321"/>
      <c r="AG36" s="321"/>
      <c r="AH36" s="321"/>
      <c r="AI36" s="321"/>
      <c r="AJ36" s="321"/>
      <c r="AK36" s="321"/>
      <c r="AL36" s="321"/>
      <c r="AM36" s="321"/>
      <c r="AN36" s="321"/>
      <c r="AO36" s="321"/>
      <c r="AP36" s="321"/>
      <c r="AQ36" s="321"/>
      <c r="AR36" s="321"/>
      <c r="AS36" s="321"/>
      <c r="AT36" s="321"/>
      <c r="AU36" s="321"/>
      <c r="AV36" s="321"/>
      <c r="AW36" s="321"/>
      <c r="AX36" s="321"/>
      <c r="AY36" s="321"/>
      <c r="AZ36" s="321"/>
      <c r="BA36" s="321"/>
      <c r="BB36" s="321"/>
      <c r="BC36" s="321"/>
      <c r="BD36" s="321"/>
      <c r="BE36" s="321"/>
      <c r="BF36" s="321"/>
      <c r="BG36" s="321"/>
      <c r="BH36" s="321"/>
      <c r="BI36" s="321"/>
    </row>
    <row r="37" spans="1:61">
      <c r="A37" s="315" t="s">
        <v>18</v>
      </c>
      <c r="B37" s="321"/>
      <c r="C37" s="321"/>
      <c r="D37" s="321"/>
      <c r="E37" s="321"/>
      <c r="F37" s="321"/>
      <c r="G37" s="321"/>
      <c r="H37" s="321"/>
      <c r="I37" s="321"/>
      <c r="J37" s="321"/>
      <c r="K37" s="321"/>
      <c r="L37" s="321"/>
      <c r="M37" s="321"/>
      <c r="N37" s="321"/>
      <c r="O37" s="321"/>
      <c r="P37" s="321"/>
      <c r="Q37" s="321"/>
      <c r="R37" s="321"/>
      <c r="S37" s="321"/>
      <c r="T37" s="321"/>
      <c r="U37" s="321"/>
      <c r="V37" s="321"/>
      <c r="W37" s="321"/>
      <c r="X37" s="321"/>
      <c r="Y37" s="321"/>
      <c r="Z37" s="321"/>
      <c r="AA37" s="321"/>
      <c r="AB37" s="321"/>
      <c r="AC37" s="321"/>
      <c r="AD37" s="321"/>
      <c r="AE37" s="321"/>
      <c r="AF37" s="321"/>
      <c r="AG37" s="321"/>
      <c r="AH37" s="321"/>
      <c r="AI37" s="321"/>
      <c r="AJ37" s="321"/>
      <c r="AK37" s="321"/>
      <c r="AL37" s="321"/>
      <c r="AM37" s="321"/>
      <c r="AN37" s="321"/>
      <c r="AO37" s="321"/>
      <c r="AP37" s="321"/>
      <c r="AQ37" s="321"/>
      <c r="AR37" s="321"/>
      <c r="AS37" s="321"/>
      <c r="AT37" s="321"/>
      <c r="AU37" s="321"/>
      <c r="AV37" s="321"/>
      <c r="AW37" s="321"/>
      <c r="AX37" s="321"/>
      <c r="AY37" s="321"/>
      <c r="AZ37" s="321"/>
      <c r="BA37" s="321"/>
      <c r="BB37" s="321"/>
      <c r="BC37" s="321"/>
      <c r="BD37" s="321"/>
      <c r="BE37" s="321"/>
      <c r="BF37" s="321"/>
      <c r="BG37" s="321"/>
      <c r="BH37" s="321"/>
      <c r="BI37" s="321"/>
    </row>
    <row r="38" spans="1:61">
      <c r="A38" s="324" t="s">
        <v>40</v>
      </c>
      <c r="B38" s="318"/>
      <c r="C38" s="318"/>
      <c r="D38" s="318"/>
      <c r="E38" s="318"/>
      <c r="F38" s="318"/>
      <c r="G38" s="318"/>
      <c r="H38" s="318"/>
      <c r="I38" s="318"/>
      <c r="J38" s="318"/>
      <c r="K38" s="318"/>
      <c r="L38" s="318"/>
      <c r="M38" s="318"/>
      <c r="N38" s="318"/>
      <c r="O38" s="318"/>
      <c r="P38" s="318"/>
      <c r="Q38" s="318"/>
      <c r="R38" s="318"/>
      <c r="S38" s="318"/>
      <c r="T38" s="318"/>
      <c r="U38" s="318"/>
      <c r="V38" s="318"/>
      <c r="W38" s="318"/>
      <c r="X38" s="318"/>
      <c r="Y38" s="318"/>
      <c r="Z38" s="318"/>
      <c r="AA38" s="318"/>
      <c r="AB38" s="318"/>
      <c r="AC38" s="318"/>
      <c r="AD38" s="318"/>
      <c r="AE38" s="318"/>
      <c r="AF38" s="318"/>
      <c r="AG38" s="318"/>
      <c r="AH38" s="318"/>
      <c r="AI38" s="318"/>
      <c r="AJ38" s="318"/>
      <c r="AK38" s="318"/>
      <c r="AL38" s="318"/>
      <c r="AM38" s="318"/>
      <c r="AN38" s="318"/>
      <c r="AO38" s="318"/>
      <c r="AP38" s="318"/>
      <c r="AQ38" s="318"/>
      <c r="AR38" s="318"/>
      <c r="AS38" s="318"/>
      <c r="AT38" s="318"/>
      <c r="AU38" s="318"/>
      <c r="AV38" s="318"/>
      <c r="AW38" s="318"/>
      <c r="AX38" s="318"/>
      <c r="AY38" s="318"/>
      <c r="AZ38" s="318"/>
      <c r="BA38" s="318"/>
      <c r="BB38" s="318"/>
      <c r="BC38" s="318"/>
      <c r="BD38" s="318"/>
      <c r="BE38" s="318"/>
      <c r="BF38" s="318"/>
      <c r="BG38" s="318"/>
      <c r="BH38" s="318"/>
      <c r="BI38" s="318"/>
    </row>
    <row r="39" spans="1:61">
      <c r="A39" s="325" t="s">
        <v>41</v>
      </c>
      <c r="B39" s="320"/>
      <c r="C39" s="320"/>
      <c r="D39" s="320"/>
      <c r="E39" s="320"/>
      <c r="F39" s="320"/>
      <c r="G39" s="320"/>
      <c r="H39" s="320"/>
      <c r="I39" s="320"/>
      <c r="J39" s="320"/>
      <c r="K39" s="320"/>
      <c r="L39" s="320"/>
      <c r="M39" s="320"/>
      <c r="N39" s="320"/>
      <c r="O39" s="320"/>
      <c r="P39" s="320"/>
      <c r="Q39" s="320"/>
      <c r="R39" s="320"/>
      <c r="S39" s="320"/>
      <c r="T39" s="320"/>
      <c r="U39" s="320"/>
      <c r="V39" s="320"/>
      <c r="W39" s="320"/>
      <c r="X39" s="320"/>
      <c r="Y39" s="320"/>
      <c r="Z39" s="320"/>
      <c r="AA39" s="320"/>
      <c r="AB39" s="320"/>
      <c r="AC39" s="320"/>
      <c r="AD39" s="320"/>
      <c r="AE39" s="320"/>
      <c r="AF39" s="320"/>
      <c r="AG39" s="320"/>
      <c r="AH39" s="320"/>
      <c r="AI39" s="320"/>
      <c r="AJ39" s="320"/>
      <c r="AK39" s="320"/>
      <c r="AL39" s="320"/>
      <c r="AM39" s="320"/>
      <c r="AN39" s="320"/>
      <c r="AO39" s="320"/>
      <c r="AP39" s="320"/>
      <c r="AQ39" s="320"/>
      <c r="AR39" s="320"/>
      <c r="AS39" s="320"/>
      <c r="AT39" s="320"/>
      <c r="AU39" s="320"/>
      <c r="AV39" s="320"/>
      <c r="AW39" s="320"/>
      <c r="AX39" s="320"/>
      <c r="AY39" s="320"/>
      <c r="AZ39" s="320"/>
      <c r="BA39" s="320"/>
      <c r="BB39" s="320"/>
      <c r="BC39" s="320"/>
      <c r="BD39" s="320"/>
      <c r="BE39" s="320"/>
      <c r="BF39" s="320"/>
      <c r="BG39" s="320"/>
      <c r="BH39" s="320"/>
      <c r="BI39" s="320"/>
    </row>
    <row r="40" spans="1:61">
      <c r="A40" s="325" t="s">
        <v>58</v>
      </c>
      <c r="B40" s="321"/>
      <c r="C40" s="321"/>
      <c r="D40" s="321"/>
      <c r="E40" s="321"/>
      <c r="F40" s="321"/>
      <c r="G40" s="321"/>
      <c r="H40" s="321"/>
      <c r="I40" s="321"/>
      <c r="J40" s="321"/>
      <c r="K40" s="321"/>
      <c r="L40" s="321"/>
      <c r="M40" s="321"/>
      <c r="N40" s="321"/>
      <c r="O40" s="321"/>
      <c r="P40" s="321"/>
      <c r="Q40" s="321"/>
      <c r="R40" s="321"/>
      <c r="S40" s="321"/>
      <c r="T40" s="321"/>
      <c r="U40" s="321"/>
      <c r="V40" s="321"/>
      <c r="W40" s="321"/>
      <c r="X40" s="321"/>
      <c r="Y40" s="321"/>
      <c r="Z40" s="321"/>
      <c r="AA40" s="321"/>
      <c r="AB40" s="321"/>
      <c r="AC40" s="321"/>
      <c r="AD40" s="321"/>
      <c r="AE40" s="321"/>
      <c r="AF40" s="321"/>
      <c r="AG40" s="321"/>
      <c r="AH40" s="321"/>
      <c r="AI40" s="321"/>
      <c r="AJ40" s="321"/>
      <c r="AK40" s="321"/>
      <c r="AL40" s="321"/>
      <c r="AM40" s="321"/>
      <c r="AN40" s="321"/>
      <c r="AO40" s="321"/>
      <c r="AP40" s="321"/>
      <c r="AQ40" s="321"/>
      <c r="AR40" s="321"/>
      <c r="AS40" s="321"/>
      <c r="AT40" s="321"/>
      <c r="AU40" s="321"/>
      <c r="AV40" s="321"/>
      <c r="AW40" s="321"/>
      <c r="AX40" s="321"/>
      <c r="AY40" s="321"/>
      <c r="AZ40" s="321"/>
      <c r="BA40" s="321"/>
      <c r="BB40" s="321"/>
      <c r="BC40" s="321"/>
      <c r="BD40" s="321"/>
      <c r="BE40" s="321"/>
      <c r="BF40" s="321"/>
      <c r="BG40" s="321"/>
      <c r="BH40" s="321"/>
      <c r="BI40" s="321"/>
    </row>
    <row r="41" spans="1:61">
      <c r="A41" s="311"/>
      <c r="B41" s="321"/>
      <c r="C41" s="321"/>
      <c r="D41" s="321"/>
      <c r="E41" s="321"/>
      <c r="F41" s="321"/>
      <c r="G41" s="321"/>
      <c r="H41" s="321"/>
      <c r="I41" s="321"/>
      <c r="J41" s="321"/>
      <c r="K41" s="321"/>
      <c r="L41" s="321"/>
      <c r="M41" s="321"/>
      <c r="N41" s="321"/>
      <c r="O41" s="321"/>
      <c r="P41" s="321"/>
      <c r="Q41" s="321"/>
      <c r="R41" s="321"/>
      <c r="S41" s="321"/>
      <c r="T41" s="321"/>
      <c r="U41" s="321"/>
      <c r="V41" s="321"/>
      <c r="W41" s="321"/>
      <c r="X41" s="321"/>
      <c r="Y41" s="321"/>
      <c r="Z41" s="321"/>
      <c r="AA41" s="321"/>
      <c r="AB41" s="321"/>
      <c r="AC41" s="321"/>
      <c r="AD41" s="321"/>
      <c r="AE41" s="321"/>
      <c r="AF41" s="321"/>
      <c r="AG41" s="321"/>
      <c r="AH41" s="321"/>
      <c r="AI41" s="321"/>
      <c r="AJ41" s="321"/>
      <c r="AK41" s="321"/>
      <c r="AL41" s="321"/>
      <c r="AM41" s="321"/>
      <c r="AN41" s="321"/>
      <c r="AO41" s="321"/>
      <c r="AP41" s="321"/>
      <c r="AQ41" s="321"/>
      <c r="AR41" s="321"/>
      <c r="AS41" s="321"/>
      <c r="AT41" s="321"/>
      <c r="AU41" s="321"/>
      <c r="AV41" s="321"/>
      <c r="AW41" s="321"/>
      <c r="AX41" s="321"/>
      <c r="AY41" s="321"/>
      <c r="AZ41" s="321"/>
      <c r="BA41" s="321"/>
      <c r="BB41" s="321"/>
      <c r="BC41" s="321"/>
      <c r="BD41" s="321"/>
      <c r="BE41" s="321"/>
      <c r="BF41" s="321"/>
      <c r="BG41" s="321"/>
      <c r="BH41" s="321"/>
      <c r="BI41" s="321"/>
    </row>
    <row r="42" spans="1:61">
      <c r="A42" s="315" t="s">
        <v>18</v>
      </c>
      <c r="B42" s="321">
        <v>2010</v>
      </c>
      <c r="C42" s="321"/>
      <c r="D42" s="321"/>
      <c r="E42" s="321"/>
      <c r="F42" s="321"/>
      <c r="G42" s="321"/>
      <c r="H42" s="321"/>
      <c r="I42" s="321"/>
      <c r="J42" s="321"/>
      <c r="K42" s="321"/>
      <c r="L42" s="321"/>
      <c r="M42" s="321"/>
      <c r="N42" s="321"/>
      <c r="O42" s="321"/>
      <c r="P42" s="321"/>
      <c r="Q42" s="321"/>
      <c r="R42" s="321"/>
      <c r="S42" s="321"/>
      <c r="T42" s="321"/>
      <c r="U42" s="321"/>
      <c r="V42" s="321"/>
      <c r="W42" s="321"/>
      <c r="X42" s="321"/>
      <c r="Y42" s="321"/>
      <c r="Z42" s="321"/>
      <c r="AA42" s="321"/>
      <c r="AB42" s="321"/>
      <c r="AC42" s="321"/>
      <c r="AD42" s="321"/>
      <c r="AE42" s="321"/>
      <c r="AF42" s="321"/>
      <c r="AG42" s="321"/>
      <c r="AH42" s="321"/>
      <c r="AI42" s="321"/>
      <c r="AJ42" s="321"/>
      <c r="AK42" s="321"/>
      <c r="AL42" s="321"/>
      <c r="AM42" s="321"/>
      <c r="AN42" s="321"/>
      <c r="AO42" s="321"/>
      <c r="AP42" s="321"/>
      <c r="AQ42" s="321"/>
      <c r="AR42" s="321"/>
      <c r="AS42" s="321"/>
      <c r="AT42" s="321"/>
      <c r="AU42" s="321"/>
      <c r="AV42" s="321"/>
      <c r="AW42" s="321"/>
      <c r="AX42" s="321"/>
      <c r="AY42" s="321"/>
      <c r="AZ42" s="321"/>
      <c r="BA42" s="321"/>
      <c r="BB42" s="321"/>
      <c r="BC42" s="321"/>
      <c r="BD42" s="321"/>
      <c r="BE42" s="321"/>
      <c r="BF42" s="321"/>
      <c r="BG42" s="321"/>
      <c r="BH42" s="321"/>
      <c r="BI42" s="321"/>
    </row>
    <row r="43" spans="1:61">
      <c r="A43" s="324" t="s">
        <v>42</v>
      </c>
      <c r="B43" s="318">
        <v>0.05</v>
      </c>
      <c r="C43" s="318"/>
      <c r="D43" s="318"/>
      <c r="E43" s="318"/>
      <c r="F43" s="318"/>
      <c r="G43" s="318"/>
      <c r="H43" s="318"/>
      <c r="I43" s="318"/>
      <c r="J43" s="318"/>
      <c r="K43" s="318"/>
      <c r="L43" s="318"/>
      <c r="M43" s="318"/>
      <c r="N43" s="318"/>
      <c r="O43" s="318"/>
      <c r="P43" s="318"/>
      <c r="Q43" s="318"/>
      <c r="R43" s="318"/>
      <c r="S43" s="318"/>
      <c r="T43" s="318"/>
      <c r="U43" s="318"/>
      <c r="V43" s="318"/>
      <c r="W43" s="318"/>
      <c r="X43" s="318"/>
      <c r="Y43" s="318"/>
      <c r="Z43" s="318"/>
      <c r="AA43" s="318"/>
      <c r="AB43" s="318"/>
      <c r="AC43" s="318"/>
      <c r="AD43" s="318"/>
      <c r="AE43" s="318"/>
      <c r="AF43" s="318"/>
      <c r="AG43" s="318"/>
      <c r="AH43" s="318"/>
      <c r="AI43" s="318"/>
      <c r="AJ43" s="318"/>
      <c r="AK43" s="318"/>
      <c r="AL43" s="318"/>
      <c r="AM43" s="318"/>
      <c r="AN43" s="318"/>
      <c r="AO43" s="318"/>
      <c r="AP43" s="318"/>
      <c r="AQ43" s="318"/>
      <c r="AR43" s="318"/>
      <c r="AS43" s="318"/>
      <c r="AT43" s="318"/>
      <c r="AU43" s="318"/>
      <c r="AV43" s="318"/>
      <c r="AW43" s="318"/>
      <c r="AX43" s="318"/>
      <c r="AY43" s="318"/>
      <c r="AZ43" s="318"/>
      <c r="BA43" s="318"/>
      <c r="BB43" s="318"/>
      <c r="BC43" s="318"/>
      <c r="BD43" s="318"/>
      <c r="BE43" s="318"/>
      <c r="BF43" s="318"/>
      <c r="BG43" s="318"/>
      <c r="BH43" s="318"/>
      <c r="BI43" s="318"/>
    </row>
    <row r="44" spans="1:61">
      <c r="A44" s="325" t="s">
        <v>43</v>
      </c>
      <c r="B44" s="320">
        <v>100</v>
      </c>
      <c r="C44" s="320"/>
      <c r="D44" s="320"/>
      <c r="E44" s="320"/>
      <c r="F44" s="320"/>
      <c r="G44" s="320"/>
      <c r="H44" s="320"/>
      <c r="I44" s="320"/>
      <c r="J44" s="320"/>
      <c r="K44" s="320"/>
      <c r="L44" s="320"/>
      <c r="M44" s="320"/>
      <c r="N44" s="320"/>
      <c r="O44" s="320"/>
      <c r="P44" s="320"/>
      <c r="Q44" s="320"/>
      <c r="R44" s="320"/>
      <c r="S44" s="320"/>
      <c r="T44" s="320"/>
      <c r="U44" s="320"/>
      <c r="V44" s="320"/>
      <c r="W44" s="320"/>
      <c r="X44" s="320"/>
      <c r="Y44" s="320"/>
      <c r="Z44" s="320"/>
      <c r="AA44" s="320"/>
      <c r="AB44" s="320"/>
      <c r="AC44" s="320"/>
      <c r="AD44" s="320"/>
      <c r="AE44" s="320"/>
      <c r="AF44" s="320"/>
      <c r="AG44" s="320"/>
      <c r="AH44" s="320"/>
      <c r="AI44" s="320"/>
      <c r="AJ44" s="320"/>
      <c r="AK44" s="320"/>
      <c r="AL44" s="320"/>
      <c r="AM44" s="320"/>
      <c r="AN44" s="320"/>
      <c r="AO44" s="320"/>
      <c r="AP44" s="320"/>
      <c r="AQ44" s="320"/>
      <c r="AR44" s="320"/>
      <c r="AS44" s="320"/>
      <c r="AT44" s="320"/>
      <c r="AU44" s="320"/>
      <c r="AV44" s="320"/>
      <c r="AW44" s="320"/>
      <c r="AX44" s="320"/>
      <c r="AY44" s="320"/>
      <c r="AZ44" s="320"/>
      <c r="BA44" s="320"/>
      <c r="BB44" s="320"/>
      <c r="BC44" s="320"/>
      <c r="BD44" s="320"/>
      <c r="BE44" s="320"/>
      <c r="BF44" s="320"/>
      <c r="BG44" s="320"/>
      <c r="BH44" s="320"/>
      <c r="BI44" s="320"/>
    </row>
    <row r="45" spans="1:61" s="321" customFormat="1">
      <c r="A45" s="325" t="s">
        <v>58</v>
      </c>
      <c r="B45" s="321">
        <f>TPHApos</f>
        <v>2</v>
      </c>
    </row>
    <row r="46" spans="1:61" s="321" customFormat="1">
      <c r="A46" s="311"/>
    </row>
    <row r="47" spans="1:61">
      <c r="A47" s="315" t="s">
        <v>18</v>
      </c>
      <c r="B47" s="322">
        <v>2016</v>
      </c>
      <c r="C47" s="321"/>
      <c r="D47" s="321"/>
      <c r="E47" s="321"/>
      <c r="F47" s="321"/>
      <c r="G47" s="321"/>
      <c r="H47" s="321"/>
      <c r="I47" s="321"/>
      <c r="J47" s="321"/>
      <c r="K47" s="321"/>
      <c r="L47" s="321"/>
      <c r="M47" s="321"/>
      <c r="N47" s="321"/>
      <c r="O47" s="321"/>
      <c r="P47" s="321"/>
      <c r="Q47" s="321"/>
      <c r="R47" s="321"/>
      <c r="S47" s="321"/>
      <c r="T47" s="321"/>
      <c r="U47" s="321"/>
      <c r="V47" s="321"/>
      <c r="W47" s="321"/>
      <c r="X47" s="321"/>
      <c r="Y47" s="321"/>
      <c r="Z47" s="321"/>
      <c r="AA47" s="321"/>
      <c r="AB47" s="321"/>
      <c r="AC47" s="321"/>
      <c r="AD47" s="321"/>
      <c r="AE47" s="321"/>
      <c r="AF47" s="321"/>
      <c r="AG47" s="321"/>
      <c r="AH47" s="321"/>
      <c r="AI47" s="321"/>
      <c r="AJ47" s="321"/>
      <c r="AK47" s="321"/>
      <c r="AL47" s="321"/>
      <c r="AM47" s="321"/>
      <c r="AN47" s="321"/>
      <c r="AO47" s="321"/>
      <c r="AP47" s="321"/>
      <c r="AQ47" s="321"/>
      <c r="AR47" s="321"/>
      <c r="AS47" s="321"/>
      <c r="AT47" s="321"/>
      <c r="AU47" s="321"/>
      <c r="AV47" s="321"/>
      <c r="AW47" s="321"/>
      <c r="AX47" s="321"/>
      <c r="AY47" s="321"/>
      <c r="AZ47" s="321"/>
      <c r="BA47" s="321"/>
      <c r="BB47" s="321"/>
      <c r="BC47" s="321"/>
      <c r="BD47" s="321"/>
      <c r="BE47" s="321"/>
      <c r="BF47" s="321"/>
      <c r="BG47" s="321"/>
      <c r="BH47" s="321"/>
      <c r="BI47" s="321"/>
    </row>
    <row r="48" spans="1:61">
      <c r="A48" s="324" t="s">
        <v>44</v>
      </c>
      <c r="B48" s="318">
        <v>0.1</v>
      </c>
      <c r="C48" s="318"/>
      <c r="D48" s="318"/>
      <c r="E48" s="318"/>
      <c r="F48" s="318"/>
      <c r="G48" s="318"/>
      <c r="H48" s="318"/>
      <c r="I48" s="318"/>
      <c r="J48" s="318"/>
      <c r="K48" s="318"/>
      <c r="L48" s="318"/>
      <c r="M48" s="318"/>
      <c r="N48" s="318"/>
      <c r="O48" s="318"/>
      <c r="P48" s="318"/>
      <c r="Q48" s="318"/>
      <c r="R48" s="318"/>
      <c r="S48" s="318"/>
      <c r="T48" s="318"/>
      <c r="U48" s="318"/>
      <c r="V48" s="318"/>
      <c r="W48" s="318"/>
      <c r="X48" s="318"/>
      <c r="Y48" s="318"/>
      <c r="Z48" s="318"/>
      <c r="AA48" s="318"/>
      <c r="AB48" s="318"/>
      <c r="AC48" s="318"/>
      <c r="AD48" s="318"/>
      <c r="AE48" s="318"/>
      <c r="AF48" s="318"/>
      <c r="AG48" s="318"/>
      <c r="AH48" s="318"/>
      <c r="AI48" s="318"/>
      <c r="AJ48" s="318"/>
      <c r="AK48" s="318"/>
      <c r="AL48" s="318"/>
      <c r="AM48" s="318"/>
      <c r="AN48" s="318"/>
      <c r="AO48" s="318"/>
      <c r="AP48" s="318"/>
      <c r="AQ48" s="318"/>
      <c r="AR48" s="318"/>
      <c r="AS48" s="318"/>
      <c r="AT48" s="318"/>
      <c r="AU48" s="318"/>
      <c r="AV48" s="318"/>
      <c r="AW48" s="318"/>
      <c r="AX48" s="318"/>
      <c r="AY48" s="318"/>
      <c r="AZ48" s="318"/>
      <c r="BA48" s="318"/>
      <c r="BB48" s="318"/>
      <c r="BC48" s="318"/>
      <c r="BD48" s="318"/>
      <c r="BE48" s="318"/>
      <c r="BF48" s="318"/>
      <c r="BG48" s="318"/>
      <c r="BH48" s="318"/>
      <c r="BI48" s="318"/>
    </row>
    <row r="49" spans="1:61">
      <c r="A49" s="325" t="s">
        <v>45</v>
      </c>
      <c r="B49" s="320">
        <v>100</v>
      </c>
      <c r="C49" s="320"/>
      <c r="D49" s="320"/>
      <c r="E49" s="320"/>
      <c r="F49" s="320"/>
      <c r="G49" s="320"/>
      <c r="H49" s="320"/>
      <c r="I49" s="320"/>
      <c r="J49" s="320"/>
      <c r="K49" s="320"/>
      <c r="L49" s="320"/>
      <c r="M49" s="320"/>
      <c r="N49" s="320"/>
      <c r="O49" s="320"/>
      <c r="P49" s="320"/>
      <c r="Q49" s="320"/>
      <c r="R49" s="320"/>
      <c r="S49" s="320"/>
      <c r="T49" s="320"/>
      <c r="U49" s="320"/>
      <c r="V49" s="320"/>
      <c r="W49" s="320"/>
      <c r="X49" s="320"/>
      <c r="Y49" s="320"/>
      <c r="Z49" s="320"/>
      <c r="AA49" s="320"/>
      <c r="AB49" s="320"/>
      <c r="AC49" s="320"/>
      <c r="AD49" s="320"/>
      <c r="AE49" s="320"/>
      <c r="AF49" s="320"/>
      <c r="AG49" s="320"/>
      <c r="AH49" s="320"/>
      <c r="AI49" s="320"/>
      <c r="AJ49" s="320"/>
      <c r="AK49" s="320"/>
      <c r="AL49" s="320"/>
      <c r="AM49" s="320"/>
      <c r="AN49" s="320"/>
      <c r="AO49" s="320"/>
      <c r="AP49" s="320"/>
      <c r="AQ49" s="320"/>
      <c r="AR49" s="320"/>
      <c r="AS49" s="320"/>
      <c r="AT49" s="320"/>
      <c r="AU49" s="320"/>
      <c r="AV49" s="320"/>
      <c r="AW49" s="320"/>
      <c r="AX49" s="320"/>
      <c r="AY49" s="320"/>
      <c r="AZ49" s="320"/>
      <c r="BA49" s="320"/>
      <c r="BB49" s="320"/>
      <c r="BC49" s="320"/>
      <c r="BD49" s="320"/>
      <c r="BE49" s="320"/>
      <c r="BF49" s="320"/>
      <c r="BG49" s="320"/>
      <c r="BH49" s="320"/>
      <c r="BI49" s="320"/>
    </row>
    <row r="50" spans="1:61">
      <c r="A50" s="325" t="s">
        <v>58</v>
      </c>
      <c r="B50" s="313">
        <f>TPHApos</f>
        <v>2</v>
      </c>
    </row>
    <row r="53" spans="1:61">
      <c r="A53" s="326" t="s">
        <v>59</v>
      </c>
    </row>
    <row r="54" spans="1:61">
      <c r="A54" s="313" t="s">
        <v>60</v>
      </c>
      <c r="B54" s="313">
        <v>0</v>
      </c>
    </row>
    <row r="55" spans="1:61">
      <c r="A55" s="313" t="s">
        <v>61</v>
      </c>
      <c r="B55" s="313">
        <v>1</v>
      </c>
    </row>
    <row r="56" spans="1:61">
      <c r="A56" s="313" t="s">
        <v>62</v>
      </c>
      <c r="B56" s="313">
        <v>2</v>
      </c>
    </row>
    <row r="57" spans="1:61">
      <c r="A57" s="313" t="s">
        <v>63</v>
      </c>
      <c r="B57" s="313">
        <v>3</v>
      </c>
    </row>
  </sheetData>
  <pageMargins left="0.7" right="0.7" top="0.75" bottom="0.75" header="0.3" footer="0.3"/>
  <pageSetup paperSize="9" orientation="portrait" horizontalDpi="4294967293" vertic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4C01E5-BCFB-4A4C-872F-67DE48204298}">
  <dimension ref="A1:M33"/>
  <sheetViews>
    <sheetView zoomScaleNormal="100" workbookViewId="0">
      <selection activeCell="C26" sqref="C26"/>
    </sheetView>
  </sheetViews>
  <sheetFormatPr defaultColWidth="8.88671875" defaultRowHeight="14.4"/>
  <cols>
    <col min="1" max="1" width="8.88671875" style="136"/>
    <col min="2" max="2" width="9.6640625" style="136" customWidth="1"/>
    <col min="3" max="5" width="8.88671875" style="136"/>
    <col min="6" max="6" width="7.88671875" style="136" customWidth="1"/>
    <col min="7" max="8" width="4.6640625" style="136" customWidth="1"/>
    <col min="9" max="9" width="8.88671875" style="136"/>
    <col min="10" max="10" width="20.33203125" style="136" customWidth="1"/>
    <col min="11" max="11" width="4.6640625" style="136" customWidth="1"/>
    <col min="12" max="12" width="5.109375" style="136" customWidth="1"/>
    <col min="13" max="13" width="81.6640625" style="136" customWidth="1"/>
    <col min="14" max="16384" width="8.88671875" style="136"/>
  </cols>
  <sheetData>
    <row r="1" spans="1:13">
      <c r="A1" s="173"/>
      <c r="B1" s="164"/>
      <c r="C1" s="168"/>
      <c r="D1" s="164"/>
      <c r="E1" s="164"/>
      <c r="F1" s="164"/>
      <c r="G1" s="164"/>
      <c r="H1" s="164"/>
      <c r="I1" s="164"/>
      <c r="J1" s="164"/>
      <c r="K1" s="167" t="s">
        <v>0</v>
      </c>
      <c r="L1" s="164"/>
      <c r="M1" s="167" t="s">
        <v>86</v>
      </c>
    </row>
    <row r="2" spans="1:13">
      <c r="A2" s="164"/>
      <c r="B2" s="164"/>
      <c r="C2" s="168"/>
      <c r="D2" s="164"/>
      <c r="E2" s="164"/>
      <c r="F2" s="164"/>
      <c r="G2" s="164"/>
      <c r="H2" s="164"/>
      <c r="I2" s="164"/>
      <c r="J2" s="164"/>
      <c r="K2" s="164"/>
      <c r="L2" s="167" t="s">
        <v>11</v>
      </c>
      <c r="M2" s="164" t="s">
        <v>158</v>
      </c>
    </row>
    <row r="3" spans="1:13">
      <c r="A3" s="164"/>
      <c r="B3" s="164"/>
      <c r="C3" s="168"/>
      <c r="D3" s="164"/>
      <c r="E3" s="164"/>
      <c r="F3" s="164"/>
      <c r="G3" s="164"/>
      <c r="H3" s="164"/>
      <c r="I3" s="164"/>
      <c r="J3" s="164"/>
      <c r="K3" s="164"/>
      <c r="L3" s="167" t="s">
        <v>97</v>
      </c>
      <c r="M3" s="164" t="s">
        <v>157</v>
      </c>
    </row>
    <row r="4" spans="1:13" ht="14.4" customHeight="1">
      <c r="A4" s="164"/>
      <c r="B4" s="164"/>
      <c r="C4" s="168"/>
      <c r="D4" s="164"/>
      <c r="E4" s="164"/>
      <c r="F4" s="164"/>
      <c r="G4" s="164"/>
      <c r="H4" s="164"/>
      <c r="I4" s="164"/>
      <c r="J4" s="164"/>
      <c r="K4" s="164"/>
      <c r="L4" s="167" t="s">
        <v>156</v>
      </c>
      <c r="M4" s="164" t="s">
        <v>155</v>
      </c>
    </row>
    <row r="5" spans="1:13" ht="14.4" customHeight="1">
      <c r="A5" s="164"/>
      <c r="B5" s="164"/>
      <c r="C5" s="168"/>
      <c r="D5" s="164"/>
      <c r="E5" s="164"/>
      <c r="F5" s="164"/>
      <c r="G5" s="164"/>
      <c r="H5" s="164"/>
      <c r="I5" s="164"/>
      <c r="J5" s="164"/>
      <c r="K5" s="164"/>
      <c r="L5" s="172" t="s">
        <v>110</v>
      </c>
      <c r="M5" s="253" t="s">
        <v>272</v>
      </c>
    </row>
    <row r="6" spans="1:13" ht="14.4" customHeight="1">
      <c r="A6" s="164"/>
      <c r="B6" s="164"/>
      <c r="C6" s="168"/>
      <c r="D6" s="164"/>
      <c r="E6" s="164"/>
      <c r="F6" s="164"/>
      <c r="G6" s="164"/>
      <c r="H6" s="164"/>
      <c r="I6" s="164"/>
      <c r="J6" s="164"/>
      <c r="K6" s="164"/>
      <c r="L6" s="171" t="s">
        <v>1</v>
      </c>
      <c r="M6" s="254" t="s">
        <v>154</v>
      </c>
    </row>
    <row r="7" spans="1:13">
      <c r="A7" s="164"/>
      <c r="B7" s="164"/>
      <c r="C7" s="168"/>
      <c r="D7" s="164"/>
      <c r="E7" s="164"/>
      <c r="F7" s="164"/>
      <c r="G7" s="164"/>
      <c r="H7" s="164"/>
      <c r="I7" s="164"/>
      <c r="J7" s="164"/>
      <c r="K7" s="164"/>
      <c r="L7" s="167" t="s">
        <v>12</v>
      </c>
      <c r="M7" s="164" t="s">
        <v>13</v>
      </c>
    </row>
    <row r="8" spans="1:13">
      <c r="A8" s="164"/>
      <c r="B8" s="164"/>
      <c r="C8" s="168"/>
      <c r="D8" s="164"/>
      <c r="E8" s="164"/>
      <c r="F8" s="164"/>
      <c r="G8" s="164"/>
      <c r="H8" s="164"/>
      <c r="I8" s="164"/>
      <c r="J8" s="164"/>
      <c r="K8" s="164"/>
      <c r="L8" s="167" t="s">
        <v>111</v>
      </c>
      <c r="M8" s="164" t="s">
        <v>112</v>
      </c>
    </row>
    <row r="9" spans="1:13" ht="15.6" customHeight="1">
      <c r="A9" s="164"/>
      <c r="B9" s="164"/>
      <c r="C9" s="168"/>
      <c r="D9" s="164"/>
      <c r="E9" s="164"/>
      <c r="F9" s="164"/>
      <c r="G9" s="164"/>
      <c r="H9" s="164" t="s">
        <v>118</v>
      </c>
      <c r="I9" s="164"/>
      <c r="J9" s="164"/>
      <c r="K9" s="164"/>
      <c r="L9" s="170" t="s">
        <v>153</v>
      </c>
      <c r="M9" s="351" t="s">
        <v>165</v>
      </c>
    </row>
    <row r="10" spans="1:13">
      <c r="A10" s="164"/>
      <c r="B10" s="164"/>
      <c r="C10" s="168"/>
      <c r="D10" s="169" t="s">
        <v>152</v>
      </c>
      <c r="E10" s="164"/>
      <c r="F10" s="169" t="s">
        <v>151</v>
      </c>
      <c r="G10" s="164"/>
      <c r="H10" s="164"/>
      <c r="I10" s="164"/>
      <c r="J10" s="164"/>
      <c r="K10" s="164"/>
      <c r="L10" s="164"/>
      <c r="M10" s="351"/>
    </row>
    <row r="11" spans="1:13">
      <c r="A11" s="164"/>
      <c r="B11" s="164"/>
      <c r="C11" s="168"/>
      <c r="D11" s="164"/>
      <c r="E11" s="164"/>
      <c r="F11" s="164"/>
      <c r="G11" s="164"/>
      <c r="H11" s="164"/>
      <c r="I11" s="164"/>
      <c r="J11" s="164"/>
      <c r="K11" s="164"/>
      <c r="L11" s="164"/>
      <c r="M11" s="164"/>
    </row>
    <row r="12" spans="1:13">
      <c r="A12" s="164"/>
      <c r="B12" s="164"/>
      <c r="C12" s="168"/>
      <c r="D12" s="164"/>
      <c r="E12" s="164"/>
      <c r="F12" s="164"/>
      <c r="G12" s="164"/>
      <c r="H12" s="164"/>
      <c r="I12" s="164"/>
      <c r="J12" s="164"/>
      <c r="K12" s="164"/>
      <c r="L12" s="164"/>
      <c r="M12" s="164"/>
    </row>
    <row r="13" spans="1:13">
      <c r="A13" s="164"/>
      <c r="B13" s="164"/>
      <c r="C13" s="164"/>
      <c r="D13" s="164"/>
      <c r="E13" s="164"/>
      <c r="F13" s="164"/>
      <c r="G13" s="164"/>
      <c r="H13" s="164"/>
      <c r="I13" s="164"/>
      <c r="J13" s="164"/>
      <c r="K13" s="164"/>
      <c r="L13" s="164"/>
      <c r="M13" s="164"/>
    </row>
    <row r="14" spans="1:13">
      <c r="A14" s="164"/>
      <c r="B14" s="164"/>
      <c r="C14" s="164"/>
      <c r="D14" s="164"/>
      <c r="E14" s="167"/>
      <c r="F14" s="164"/>
      <c r="G14" s="164"/>
      <c r="H14" s="164"/>
      <c r="I14" s="164"/>
      <c r="J14" s="164"/>
      <c r="K14" s="164"/>
      <c r="L14" s="164"/>
      <c r="M14" s="164"/>
    </row>
    <row r="15" spans="1:13">
      <c r="A15" s="164"/>
      <c r="B15" s="164"/>
      <c r="C15" s="164"/>
      <c r="D15" s="164"/>
      <c r="E15" s="167"/>
      <c r="F15" s="164"/>
      <c r="G15" s="164"/>
      <c r="H15" s="164"/>
      <c r="I15" s="164"/>
      <c r="J15" s="164"/>
      <c r="K15" s="164"/>
      <c r="L15" s="164"/>
      <c r="M15" s="164"/>
    </row>
    <row r="16" spans="1:13">
      <c r="A16" s="164"/>
      <c r="B16" s="164"/>
      <c r="C16" s="164"/>
      <c r="D16" s="164"/>
      <c r="E16" s="164"/>
      <c r="F16" s="164"/>
      <c r="G16" s="164"/>
      <c r="H16" s="164"/>
      <c r="I16" s="164"/>
      <c r="J16" s="164"/>
      <c r="K16" s="164"/>
      <c r="L16" s="164"/>
      <c r="M16" s="164"/>
    </row>
    <row r="17" spans="1:13" s="164" customFormat="1"/>
    <row r="18" spans="1:13">
      <c r="L18" s="166"/>
      <c r="M18" s="165"/>
    </row>
    <row r="19" spans="1:13">
      <c r="A19" s="226" t="s">
        <v>167</v>
      </c>
    </row>
    <row r="20" spans="1:13">
      <c r="A20" s="72" t="s">
        <v>275</v>
      </c>
      <c r="M20" s="11"/>
    </row>
    <row r="21" spans="1:13">
      <c r="A21" s="332" t="s">
        <v>276</v>
      </c>
    </row>
    <row r="23" spans="1:13">
      <c r="A23" s="333" t="s">
        <v>277</v>
      </c>
    </row>
    <row r="24" spans="1:13">
      <c r="A24" s="4" t="s">
        <v>278</v>
      </c>
    </row>
    <row r="25" spans="1:13">
      <c r="A25" s="1"/>
      <c r="M25" s="1"/>
    </row>
    <row r="26" spans="1:13">
      <c r="M26" s="11"/>
    </row>
    <row r="29" spans="1:13">
      <c r="A29" s="13"/>
    </row>
    <row r="30" spans="1:13">
      <c r="A30" s="11"/>
    </row>
    <row r="31" spans="1:13">
      <c r="A31" s="11"/>
    </row>
    <row r="32" spans="1:13">
      <c r="A32" s="11"/>
    </row>
    <row r="33" spans="1:1">
      <c r="A33" s="11"/>
    </row>
  </sheetData>
  <mergeCells count="1">
    <mergeCell ref="M9:M10"/>
  </mergeCells>
  <pageMargins left="0.7" right="0.7" top="0.75" bottom="0.75" header="0.3" footer="0.3"/>
  <pageSetup paperSize="9" orientation="portrait" horizontalDpi="4294967293" verticalDpi="4294967293"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7B9A6F-4D1A-4730-B5A0-4356B418592B}">
  <sheetPr>
    <tabColor rgb="FF92D050"/>
  </sheetPr>
  <dimension ref="A1:H54"/>
  <sheetViews>
    <sheetView workbookViewId="0">
      <pane xSplit="1" ySplit="1" topLeftCell="B18" activePane="bottomRight" state="frozen"/>
      <selection pane="topRight" activeCell="B1" sqref="B1"/>
      <selection pane="bottomLeft" activeCell="A2" sqref="A2"/>
      <selection pane="bottomRight" activeCell="D28" sqref="D28"/>
    </sheetView>
  </sheetViews>
  <sheetFormatPr defaultColWidth="8.88671875" defaultRowHeight="14.4"/>
  <cols>
    <col min="1" max="1" width="55.77734375" style="136" customWidth="1"/>
    <col min="2" max="2" width="12.44140625" style="136" customWidth="1"/>
    <col min="3" max="3" width="12.6640625" style="136" customWidth="1"/>
    <col min="4" max="5" width="8.88671875" style="184"/>
    <col min="6" max="6" width="54.6640625" style="4" customWidth="1"/>
    <col min="7" max="7" width="30.21875" style="4" customWidth="1"/>
    <col min="8" max="8" width="53.109375" style="136" customWidth="1"/>
    <col min="9" max="16384" width="8.88671875" style="136"/>
  </cols>
  <sheetData>
    <row r="1" spans="1:8">
      <c r="A1" s="42" t="s">
        <v>194</v>
      </c>
      <c r="B1" s="42" t="s">
        <v>90</v>
      </c>
      <c r="C1" s="1" t="s">
        <v>87</v>
      </c>
      <c r="D1" s="166" t="s">
        <v>104</v>
      </c>
      <c r="E1" s="166" t="s">
        <v>105</v>
      </c>
      <c r="F1" s="87" t="s">
        <v>186</v>
      </c>
      <c r="G1" s="87" t="s">
        <v>189</v>
      </c>
      <c r="H1" s="186"/>
    </row>
    <row r="2" spans="1:8">
      <c r="A2" s="303"/>
      <c r="B2" s="303"/>
      <c r="C2" s="12"/>
      <c r="F2" s="5" t="s">
        <v>170</v>
      </c>
    </row>
    <row r="3" spans="1:8">
      <c r="A3" s="303" t="s">
        <v>16</v>
      </c>
      <c r="B3" s="303"/>
      <c r="C3" s="12"/>
    </row>
    <row r="4" spans="1:8">
      <c r="A4" s="1" t="s">
        <v>14</v>
      </c>
      <c r="B4" s="1"/>
    </row>
    <row r="5" spans="1:8">
      <c r="A5" s="304" t="s">
        <v>245</v>
      </c>
      <c r="B5" s="304" t="s">
        <v>47</v>
      </c>
      <c r="C5" s="12"/>
      <c r="F5" s="4" t="s">
        <v>175</v>
      </c>
      <c r="G5" s="4" t="s">
        <v>190</v>
      </c>
    </row>
    <row r="6" spans="1:8">
      <c r="A6" s="304" t="s">
        <v>23</v>
      </c>
      <c r="B6" s="304" t="s">
        <v>48</v>
      </c>
      <c r="F6" s="4" t="s">
        <v>176</v>
      </c>
      <c r="G6" s="4" t="s">
        <v>190</v>
      </c>
    </row>
    <row r="7" spans="1:8">
      <c r="A7" s="304" t="s">
        <v>52</v>
      </c>
      <c r="B7" s="304" t="s">
        <v>94</v>
      </c>
      <c r="F7" s="4" t="s">
        <v>178</v>
      </c>
      <c r="G7" s="4" t="s">
        <v>190</v>
      </c>
    </row>
    <row r="8" spans="1:8">
      <c r="A8" s="304" t="s">
        <v>106</v>
      </c>
      <c r="B8" s="304" t="s">
        <v>107</v>
      </c>
      <c r="F8" s="4" t="s">
        <v>159</v>
      </c>
      <c r="G8" s="4" t="s">
        <v>190</v>
      </c>
    </row>
    <row r="9" spans="1:8">
      <c r="A9" s="72" t="s">
        <v>24</v>
      </c>
      <c r="B9" s="72"/>
      <c r="G9" s="4" t="s">
        <v>190</v>
      </c>
    </row>
    <row r="11" spans="1:8">
      <c r="A11" s="1" t="s">
        <v>17</v>
      </c>
      <c r="B11" s="1"/>
    </row>
    <row r="12" spans="1:8">
      <c r="A12" s="304" t="s">
        <v>26</v>
      </c>
      <c r="B12" s="304" t="s">
        <v>49</v>
      </c>
      <c r="F12" s="4" t="s">
        <v>174</v>
      </c>
      <c r="G12" s="4" t="s">
        <v>190</v>
      </c>
    </row>
    <row r="13" spans="1:8">
      <c r="A13" s="304" t="s">
        <v>21</v>
      </c>
      <c r="B13" s="304" t="s">
        <v>50</v>
      </c>
      <c r="F13" s="4" t="s">
        <v>177</v>
      </c>
      <c r="G13" s="4" t="s">
        <v>190</v>
      </c>
    </row>
    <row r="14" spans="1:8">
      <c r="A14" s="304" t="s">
        <v>22</v>
      </c>
      <c r="B14" s="304" t="s">
        <v>51</v>
      </c>
      <c r="F14" s="4" t="s">
        <v>179</v>
      </c>
      <c r="G14" s="4" t="s">
        <v>190</v>
      </c>
    </row>
    <row r="15" spans="1:8">
      <c r="A15" s="304" t="s">
        <v>6</v>
      </c>
      <c r="B15" s="304" t="s">
        <v>6</v>
      </c>
      <c r="F15" s="4" t="s">
        <v>180</v>
      </c>
      <c r="G15" s="4" t="s">
        <v>190</v>
      </c>
    </row>
    <row r="16" spans="1:8">
      <c r="A16" s="304" t="s">
        <v>108</v>
      </c>
      <c r="B16" s="304" t="s">
        <v>109</v>
      </c>
      <c r="F16" s="4" t="s">
        <v>159</v>
      </c>
      <c r="G16" s="4" t="s">
        <v>190</v>
      </c>
    </row>
    <row r="17" spans="1:8" s="144" customFormat="1">
      <c r="A17" s="86" t="s">
        <v>25</v>
      </c>
      <c r="B17" s="86"/>
      <c r="D17" s="199"/>
      <c r="E17" s="199"/>
      <c r="F17" s="102"/>
      <c r="G17" s="102" t="s">
        <v>190</v>
      </c>
    </row>
    <row r="18" spans="1:8">
      <c r="A18" s="1" t="s">
        <v>78</v>
      </c>
      <c r="C18" s="12"/>
    </row>
    <row r="19" spans="1:8">
      <c r="A19" s="49" t="s">
        <v>234</v>
      </c>
      <c r="C19" s="49"/>
    </row>
    <row r="20" spans="1:8">
      <c r="A20" s="59" t="s">
        <v>64</v>
      </c>
      <c r="B20" s="44" t="s">
        <v>69</v>
      </c>
      <c r="C20" s="276">
        <v>4</v>
      </c>
      <c r="D20" s="184">
        <v>2</v>
      </c>
      <c r="E20" s="184">
        <v>6</v>
      </c>
      <c r="H20" s="12"/>
    </row>
    <row r="21" spans="1:8">
      <c r="A21" s="217" t="s">
        <v>79</v>
      </c>
      <c r="B21" s="45" t="s">
        <v>70</v>
      </c>
      <c r="C21" s="3">
        <v>28</v>
      </c>
      <c r="D21" s="184">
        <v>22</v>
      </c>
      <c r="E21" s="184">
        <v>78</v>
      </c>
      <c r="F21" s="4" t="s">
        <v>160</v>
      </c>
      <c r="H21" s="136" t="s">
        <v>166</v>
      </c>
    </row>
    <row r="22" spans="1:8">
      <c r="A22" s="217" t="s">
        <v>246</v>
      </c>
      <c r="B22" s="45" t="s">
        <v>71</v>
      </c>
      <c r="C22" s="200">
        <f>15*52</f>
        <v>780</v>
      </c>
      <c r="D22" s="184">
        <f>5*52</f>
        <v>260</v>
      </c>
      <c r="E22" s="184">
        <f>30*52</f>
        <v>1560</v>
      </c>
      <c r="F22" s="4" t="s">
        <v>247</v>
      </c>
    </row>
    <row r="23" spans="1:8">
      <c r="A23" s="217" t="s">
        <v>80</v>
      </c>
      <c r="B23" s="45" t="s">
        <v>72</v>
      </c>
      <c r="C23" s="3">
        <v>26</v>
      </c>
      <c r="D23" s="184">
        <v>3</v>
      </c>
      <c r="E23" s="184">
        <f>5*52</f>
        <v>260</v>
      </c>
      <c r="F23" s="4" t="s">
        <v>229</v>
      </c>
    </row>
    <row r="24" spans="1:8">
      <c r="A24" s="217" t="s">
        <v>230</v>
      </c>
      <c r="B24" s="46" t="s">
        <v>73</v>
      </c>
      <c r="C24" s="220">
        <v>130</v>
      </c>
      <c r="D24" s="184">
        <v>3</v>
      </c>
      <c r="E24" s="184">
        <f>5*52</f>
        <v>260</v>
      </c>
      <c r="H24" s="174"/>
    </row>
    <row r="25" spans="1:8" ht="15.6">
      <c r="A25" s="305"/>
      <c r="B25" s="306"/>
    </row>
    <row r="26" spans="1:8">
      <c r="A26" s="49" t="s">
        <v>68</v>
      </c>
      <c r="B26" s="304"/>
    </row>
    <row r="27" spans="1:8">
      <c r="A27" s="76" t="s">
        <v>228</v>
      </c>
      <c r="B27" s="44" t="s">
        <v>95</v>
      </c>
      <c r="C27" s="268">
        <v>0.6</v>
      </c>
      <c r="D27" s="184">
        <v>0.4</v>
      </c>
      <c r="E27" s="184">
        <v>0.8</v>
      </c>
      <c r="F27" s="4" t="s">
        <v>248</v>
      </c>
      <c r="G27" s="12"/>
    </row>
    <row r="28" spans="1:8">
      <c r="A28" s="47" t="s">
        <v>65</v>
      </c>
      <c r="B28" s="45" t="s">
        <v>66</v>
      </c>
      <c r="C28" s="269">
        <v>0.9</v>
      </c>
      <c r="D28" s="184">
        <v>0.85</v>
      </c>
      <c r="E28" s="307">
        <v>1</v>
      </c>
      <c r="F28" s="4" t="s">
        <v>161</v>
      </c>
    </row>
    <row r="29" spans="1:8">
      <c r="A29" s="47" t="s">
        <v>227</v>
      </c>
      <c r="B29" s="45" t="s">
        <v>67</v>
      </c>
      <c r="C29" s="269">
        <v>0.4</v>
      </c>
      <c r="D29" s="184">
        <v>0</v>
      </c>
      <c r="E29" s="184">
        <v>0.6</v>
      </c>
      <c r="F29" s="4" t="s">
        <v>236</v>
      </c>
    </row>
    <row r="30" spans="1:8">
      <c r="A30" s="77" t="s">
        <v>88</v>
      </c>
      <c r="B30" s="46" t="s">
        <v>89</v>
      </c>
      <c r="C30" s="270">
        <v>0.8</v>
      </c>
      <c r="D30" s="185">
        <v>0.75</v>
      </c>
      <c r="E30" s="185">
        <v>0.9</v>
      </c>
      <c r="F30" s="4" t="s">
        <v>249</v>
      </c>
      <c r="G30" s="125"/>
    </row>
    <row r="31" spans="1:8" s="184" customFormat="1">
      <c r="A31" s="184" t="s">
        <v>113</v>
      </c>
      <c r="F31" s="184" t="s">
        <v>162</v>
      </c>
      <c r="H31" s="184" t="s">
        <v>119</v>
      </c>
    </row>
    <row r="33" spans="1:8">
      <c r="A33" s="1" t="s">
        <v>74</v>
      </c>
    </row>
    <row r="34" spans="1:8">
      <c r="A34" s="76" t="s">
        <v>76</v>
      </c>
      <c r="B34" s="76" t="s">
        <v>91</v>
      </c>
      <c r="C34" s="328">
        <v>3.7999999999999999E-2</v>
      </c>
      <c r="D34" s="184">
        <v>5.0000000000000001E-4</v>
      </c>
      <c r="E34" s="185">
        <v>0.16</v>
      </c>
      <c r="F34" s="4" t="s">
        <v>191</v>
      </c>
    </row>
    <row r="35" spans="1:8">
      <c r="A35" s="47" t="s">
        <v>75</v>
      </c>
      <c r="B35" s="47" t="s">
        <v>92</v>
      </c>
      <c r="C35" s="329">
        <v>7.5999999999999998E-2</v>
      </c>
      <c r="D35" s="184">
        <v>8.0000000000000004E-4</v>
      </c>
      <c r="E35" s="185">
        <v>0.32</v>
      </c>
      <c r="F35" s="4" t="s">
        <v>191</v>
      </c>
    </row>
    <row r="36" spans="1:8">
      <c r="A36" s="77" t="s">
        <v>77</v>
      </c>
      <c r="B36" s="77" t="s">
        <v>93</v>
      </c>
      <c r="C36" s="271">
        <v>0.09</v>
      </c>
      <c r="D36" s="184">
        <v>1E-3</v>
      </c>
      <c r="E36" s="185">
        <v>0.32</v>
      </c>
      <c r="F36" s="4" t="s">
        <v>191</v>
      </c>
    </row>
    <row r="37" spans="1:8">
      <c r="C37" s="149"/>
      <c r="E37" s="185"/>
    </row>
    <row r="38" spans="1:8">
      <c r="A38" s="1" t="s">
        <v>226</v>
      </c>
      <c r="C38" s="149"/>
      <c r="E38" s="185"/>
    </row>
    <row r="39" spans="1:8">
      <c r="A39" s="136" t="s">
        <v>149</v>
      </c>
      <c r="C39" s="3">
        <v>1</v>
      </c>
      <c r="D39" s="184">
        <v>0</v>
      </c>
      <c r="E39" s="185">
        <v>1</v>
      </c>
      <c r="F39" s="4" t="s">
        <v>270</v>
      </c>
    </row>
    <row r="40" spans="1:8">
      <c r="C40" s="149"/>
      <c r="E40" s="185"/>
    </row>
    <row r="41" spans="1:8">
      <c r="A41" s="1" t="s">
        <v>142</v>
      </c>
      <c r="E41" s="185"/>
    </row>
    <row r="42" spans="1:8">
      <c r="A42" s="136" t="s">
        <v>146</v>
      </c>
      <c r="B42" s="136" t="s">
        <v>144</v>
      </c>
      <c r="C42" s="308">
        <v>0</v>
      </c>
      <c r="D42" s="184">
        <v>0</v>
      </c>
      <c r="E42" s="185">
        <v>1</v>
      </c>
      <c r="F42" s="4" t="s">
        <v>271</v>
      </c>
      <c r="H42" s="174"/>
    </row>
    <row r="43" spans="1:8">
      <c r="A43" s="1"/>
      <c r="E43" s="185"/>
    </row>
    <row r="44" spans="1:8">
      <c r="A44" s="1" t="s">
        <v>143</v>
      </c>
      <c r="E44" s="185"/>
    </row>
    <row r="45" spans="1:8">
      <c r="A45" s="136" t="s">
        <v>148</v>
      </c>
      <c r="B45" s="136" t="s">
        <v>145</v>
      </c>
      <c r="C45" s="3">
        <v>0.7</v>
      </c>
      <c r="D45" s="184">
        <v>0</v>
      </c>
      <c r="E45" s="185">
        <v>1</v>
      </c>
      <c r="F45" s="4" t="s">
        <v>163</v>
      </c>
    </row>
    <row r="47" spans="1:8">
      <c r="A47" s="1" t="s">
        <v>164</v>
      </c>
      <c r="F47" s="4" t="s">
        <v>185</v>
      </c>
    </row>
    <row r="48" spans="1:8">
      <c r="A48" s="44" t="str">
        <f>A5</f>
        <v>Low Risk Women</v>
      </c>
      <c r="B48" s="61" t="str">
        <f>CONCATENATE("initPrev",B5)</f>
        <v>initPrevLRW</v>
      </c>
      <c r="C48" s="272">
        <v>1.4999999999999999E-2</v>
      </c>
      <c r="D48" s="184">
        <v>0</v>
      </c>
      <c r="E48" s="255">
        <v>0.1</v>
      </c>
      <c r="F48" s="352" t="s">
        <v>225</v>
      </c>
      <c r="G48" s="4" t="s">
        <v>192</v>
      </c>
    </row>
    <row r="49" spans="1:7">
      <c r="A49" s="45" t="str">
        <f>A6</f>
        <v>Medium Risk Women</v>
      </c>
      <c r="B49" s="81" t="str">
        <f>CONCATENATE("initPrev",B6)</f>
        <v>initPrevMRW</v>
      </c>
      <c r="C49" s="273">
        <v>0.1</v>
      </c>
      <c r="D49" s="309">
        <v>5.0000000000000001E-3</v>
      </c>
      <c r="E49" s="255">
        <v>0.2</v>
      </c>
      <c r="F49" s="352"/>
      <c r="G49" s="4" t="s">
        <v>192</v>
      </c>
    </row>
    <row r="50" spans="1:7">
      <c r="A50" s="45" t="str">
        <f>A7</f>
        <v>High Risk Women (FSW)</v>
      </c>
      <c r="B50" s="62" t="str">
        <f>CONCATENATE("initPrev",B7)</f>
        <v>initPrevHRW</v>
      </c>
      <c r="C50" s="273">
        <v>0.5</v>
      </c>
      <c r="D50" s="255">
        <v>0.05</v>
      </c>
      <c r="E50" s="255">
        <v>0.6</v>
      </c>
      <c r="F50" s="352"/>
      <c r="G50" s="4" t="s">
        <v>192</v>
      </c>
    </row>
    <row r="51" spans="1:7">
      <c r="A51" s="45" t="str">
        <f>A12</f>
        <v>Low Risk Men</v>
      </c>
      <c r="B51" s="62" t="str">
        <f>CONCATENATE("initPrev",B12)</f>
        <v>initPrevLRM</v>
      </c>
      <c r="C51" s="273">
        <v>1.2E-2</v>
      </c>
      <c r="D51" s="184">
        <v>0</v>
      </c>
      <c r="E51" s="255">
        <v>0.1</v>
      </c>
      <c r="F51" s="352"/>
      <c r="G51" s="4" t="s">
        <v>192</v>
      </c>
    </row>
    <row r="52" spans="1:7">
      <c r="A52" s="45" t="str">
        <f>A13</f>
        <v>Medium Risk Men</v>
      </c>
      <c r="B52" s="62" t="str">
        <f>CONCATENATE("initPrev",B13)</f>
        <v>initPrevMRM</v>
      </c>
      <c r="C52" s="273">
        <v>0.08</v>
      </c>
      <c r="D52" s="309">
        <v>5.0000000000000001E-3</v>
      </c>
      <c r="E52" s="255">
        <v>0.2</v>
      </c>
      <c r="F52" s="352"/>
      <c r="G52" s="4" t="s">
        <v>192</v>
      </c>
    </row>
    <row r="53" spans="1:7">
      <c r="A53" s="45" t="str">
        <f>A14</f>
        <v>High Risk Men</v>
      </c>
      <c r="B53" s="62" t="str">
        <f>CONCATENATE("initPrev",B14)</f>
        <v>initPrevHRM</v>
      </c>
      <c r="C53" s="273">
        <v>0.2</v>
      </c>
      <c r="D53" s="255">
        <v>0.03</v>
      </c>
      <c r="E53" s="255">
        <v>0.25</v>
      </c>
      <c r="F53" s="352"/>
      <c r="G53" s="4" t="s">
        <v>192</v>
      </c>
    </row>
    <row r="54" spans="1:7">
      <c r="A54" s="46" t="str">
        <f t="shared" ref="A54" si="0">A15</f>
        <v>MSM</v>
      </c>
      <c r="B54" s="82" t="str">
        <f>CONCATENATE("initPrev",B15)</f>
        <v>initPrevMSM</v>
      </c>
      <c r="C54" s="274">
        <v>0.3</v>
      </c>
      <c r="D54" s="255">
        <v>0.05</v>
      </c>
      <c r="E54" s="255">
        <v>0.5</v>
      </c>
      <c r="F54" s="352"/>
      <c r="G54" s="4" t="s">
        <v>192</v>
      </c>
    </row>
  </sheetData>
  <mergeCells count="1">
    <mergeCell ref="F48:F54"/>
  </mergeCells>
  <pageMargins left="0.7" right="0.7" top="0.75" bottom="0.75" header="0.3" footer="0.3"/>
  <pageSetup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EE9D10-2B14-4A95-8D1C-5CD2D65F92A8}">
  <dimension ref="A1:F26"/>
  <sheetViews>
    <sheetView workbookViewId="0">
      <selection activeCell="B26" sqref="B26"/>
    </sheetView>
  </sheetViews>
  <sheetFormatPr defaultRowHeight="14.4"/>
  <cols>
    <col min="1" max="1" width="24.5546875" bestFit="1" customWidth="1"/>
    <col min="2" max="2" width="14" customWidth="1"/>
    <col min="3" max="3" width="12" style="11" customWidth="1"/>
    <col min="4" max="5" width="8.88671875" style="11"/>
  </cols>
  <sheetData>
    <row r="1" spans="1:6">
      <c r="A1" s="1" t="str">
        <f>Parameters!A18</f>
        <v>Names of Natural History Parameters:</v>
      </c>
      <c r="C1" s="65"/>
      <c r="E1" s="65"/>
      <c r="F1" s="12"/>
    </row>
    <row r="2" spans="1:6">
      <c r="A2" s="50" t="str">
        <f>Parameters!B20</f>
        <v>Duration1</v>
      </c>
      <c r="B2" s="51">
        <f>Parameters!C20</f>
        <v>4</v>
      </c>
      <c r="F2" s="12"/>
    </row>
    <row r="3" spans="1:6">
      <c r="A3" s="52" t="str">
        <f>Parameters!B21</f>
        <v>Duration2</v>
      </c>
      <c r="B3" s="34">
        <f>Parameters!C21</f>
        <v>28</v>
      </c>
    </row>
    <row r="4" spans="1:6">
      <c r="A4" s="52" t="str">
        <f>Parameters!B22</f>
        <v>Duration3</v>
      </c>
      <c r="B4" s="34">
        <f>Parameters!C22</f>
        <v>780</v>
      </c>
    </row>
    <row r="5" spans="1:6">
      <c r="A5" s="52" t="str">
        <f>Parameters!B23</f>
        <v>Duration4</v>
      </c>
      <c r="B5" s="34">
        <f>Parameters!C23</f>
        <v>26</v>
      </c>
    </row>
    <row r="6" spans="1:6">
      <c r="A6" s="52" t="str">
        <f>Parameters!B24</f>
        <v>Duration5</v>
      </c>
      <c r="B6" s="34">
        <f>Parameters!C24</f>
        <v>130</v>
      </c>
    </row>
    <row r="7" spans="1:6">
      <c r="A7" s="190" t="str">
        <f>Parameters!B27</f>
        <v>rho</v>
      </c>
      <c r="B7" s="34">
        <f>Parameters!C27</f>
        <v>0.6</v>
      </c>
      <c r="D7" s="14"/>
      <c r="E7" s="70"/>
      <c r="F7" s="12"/>
    </row>
    <row r="8" spans="1:6">
      <c r="A8" s="52" t="str">
        <f>Parameters!B28</f>
        <v>psi</v>
      </c>
      <c r="B8" s="34">
        <f>Parameters!C28</f>
        <v>0.9</v>
      </c>
      <c r="F8" s="12"/>
    </row>
    <row r="9" spans="1:6">
      <c r="A9" s="53" t="str">
        <f>Parameters!B29</f>
        <v>phi</v>
      </c>
      <c r="B9" s="54">
        <f>Parameters!C29</f>
        <v>0.4</v>
      </c>
    </row>
    <row r="10" spans="1:6">
      <c r="A10" s="24" t="s">
        <v>82</v>
      </c>
    </row>
    <row r="11" spans="1:6">
      <c r="A11" s="189" t="str">
        <f>Parameters!A5</f>
        <v>Low Risk Women</v>
      </c>
      <c r="B11" s="78">
        <f>Parameters!C48</f>
        <v>1.4999999999999999E-2</v>
      </c>
    </row>
    <row r="12" spans="1:6">
      <c r="A12" s="56" t="str">
        <f>Parameters!A6</f>
        <v>Medium Risk Women</v>
      </c>
      <c r="B12" s="79">
        <f>Parameters!C49</f>
        <v>0.1</v>
      </c>
    </row>
    <row r="13" spans="1:6">
      <c r="A13" s="56" t="str">
        <f>Parameters!A7</f>
        <v>High Risk Women (FSW)</v>
      </c>
      <c r="B13" s="79">
        <f>Parameters!C50</f>
        <v>0.5</v>
      </c>
    </row>
    <row r="14" spans="1:6">
      <c r="A14" s="56" t="str">
        <f>Parameters!A12</f>
        <v>Low Risk Men</v>
      </c>
      <c r="B14" s="79">
        <f>Parameters!C51</f>
        <v>1.2E-2</v>
      </c>
    </row>
    <row r="15" spans="1:6">
      <c r="A15" s="56" t="str">
        <f>Parameters!A13</f>
        <v>Medium Risk Men</v>
      </c>
      <c r="B15" s="79">
        <f>Parameters!C52</f>
        <v>0.08</v>
      </c>
    </row>
    <row r="16" spans="1:6">
      <c r="A16" s="56" t="str">
        <f>Parameters!A14</f>
        <v>High Risk Men</v>
      </c>
      <c r="B16" s="79">
        <f>Parameters!C53</f>
        <v>0.2</v>
      </c>
    </row>
    <row r="17" spans="1:4">
      <c r="A17" s="57" t="str">
        <f>Parameters!A15</f>
        <v>MSM</v>
      </c>
      <c r="B17" s="80">
        <f>Parameters!C54</f>
        <v>0.3</v>
      </c>
    </row>
    <row r="18" spans="1:4">
      <c r="A18" s="1" t="s">
        <v>74</v>
      </c>
    </row>
    <row r="19" spans="1:4">
      <c r="A19" s="55" t="s">
        <v>76</v>
      </c>
      <c r="B19" s="51">
        <f>Parameters!C34</f>
        <v>3.7999999999999999E-2</v>
      </c>
      <c r="D19" s="66"/>
    </row>
    <row r="20" spans="1:4">
      <c r="A20" s="56" t="s">
        <v>75</v>
      </c>
      <c r="B20" s="34">
        <f>Parameters!C35</f>
        <v>7.5999999999999998E-2</v>
      </c>
      <c r="D20" s="66"/>
    </row>
    <row r="21" spans="1:4">
      <c r="A21" s="57" t="s">
        <v>77</v>
      </c>
      <c r="B21" s="54">
        <f>Parameters!C36</f>
        <v>0.09</v>
      </c>
      <c r="D21" s="66"/>
    </row>
    <row r="22" spans="1:4">
      <c r="A22" s="83" t="s">
        <v>96</v>
      </c>
      <c r="B22" s="84">
        <f>Parameters!C30</f>
        <v>0.8</v>
      </c>
    </row>
    <row r="23" spans="1:4">
      <c r="A23" s="21" t="s">
        <v>147</v>
      </c>
    </row>
    <row r="24" spans="1:4">
      <c r="A24" s="55" t="s">
        <v>144</v>
      </c>
      <c r="B24" s="51">
        <f>Parameters!C42</f>
        <v>0</v>
      </c>
    </row>
    <row r="25" spans="1:4">
      <c r="A25" s="56" t="s">
        <v>145</v>
      </c>
      <c r="B25" s="34">
        <f>Parameters!C45</f>
        <v>0.7</v>
      </c>
    </row>
    <row r="26" spans="1:4">
      <c r="A26" s="162" t="s">
        <v>150</v>
      </c>
      <c r="B26" s="163">
        <f>Parameters!C39</f>
        <v>1</v>
      </c>
    </row>
  </sheetData>
  <pageMargins left="0.7" right="0.7" top="0.75" bottom="0.75" header="0.3" footer="0.3"/>
  <pageSetup orientation="portrait" horizontalDpi="4294967293" verticalDpi="4294967293"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7A09DF-2C99-4FAE-A87C-D3196189B1F3}">
  <sheetPr>
    <tabColor rgb="FF92D050"/>
  </sheetPr>
  <dimension ref="A1:CD31"/>
  <sheetViews>
    <sheetView zoomScale="80" zoomScaleNormal="80" workbookViewId="0">
      <pane xSplit="1" ySplit="2" topLeftCell="AY3" activePane="bottomRight" state="frozen"/>
      <selection pane="topRight" activeCell="B1" sqref="B1"/>
      <selection pane="bottomLeft" activeCell="A3" sqref="A3"/>
      <selection pane="bottomRight" activeCell="G26" sqref="G26"/>
    </sheetView>
  </sheetViews>
  <sheetFormatPr defaultColWidth="8.88671875" defaultRowHeight="14.4"/>
  <cols>
    <col min="1" max="1" width="29" style="136" customWidth="1"/>
    <col min="2" max="2" width="11" style="136" customWidth="1"/>
    <col min="3" max="31" width="0.6640625" style="136" customWidth="1"/>
    <col min="32" max="62" width="10" style="136" customWidth="1"/>
    <col min="63" max="81" width="1" style="136" customWidth="1"/>
    <col min="82" max="82" width="11.6640625" style="136" customWidth="1"/>
    <col min="83" max="16384" width="8.88671875" style="136"/>
  </cols>
  <sheetData>
    <row r="1" spans="1:82">
      <c r="A1" s="197" t="s">
        <v>99</v>
      </c>
    </row>
    <row r="2" spans="1:82">
      <c r="A2" s="146" t="s">
        <v>18</v>
      </c>
      <c r="B2" s="145">
        <v>1970</v>
      </c>
      <c r="C2" s="145">
        <f>B2+1</f>
        <v>1971</v>
      </c>
      <c r="D2" s="145">
        <f t="shared" ref="D2:BO2" si="0">C2+1</f>
        <v>1972</v>
      </c>
      <c r="E2" s="145">
        <f t="shared" si="0"/>
        <v>1973</v>
      </c>
      <c r="F2" s="145">
        <f t="shared" si="0"/>
        <v>1974</v>
      </c>
      <c r="G2" s="145">
        <f t="shared" si="0"/>
        <v>1975</v>
      </c>
      <c r="H2" s="145">
        <f t="shared" si="0"/>
        <v>1976</v>
      </c>
      <c r="I2" s="145">
        <f t="shared" si="0"/>
        <v>1977</v>
      </c>
      <c r="J2" s="145">
        <f t="shared" si="0"/>
        <v>1978</v>
      </c>
      <c r="K2" s="145">
        <f t="shared" si="0"/>
        <v>1979</v>
      </c>
      <c r="L2" s="145">
        <f t="shared" si="0"/>
        <v>1980</v>
      </c>
      <c r="M2" s="145">
        <f t="shared" si="0"/>
        <v>1981</v>
      </c>
      <c r="N2" s="145">
        <f t="shared" si="0"/>
        <v>1982</v>
      </c>
      <c r="O2" s="145">
        <f t="shared" si="0"/>
        <v>1983</v>
      </c>
      <c r="P2" s="145">
        <f t="shared" si="0"/>
        <v>1984</v>
      </c>
      <c r="Q2" s="145">
        <f t="shared" si="0"/>
        <v>1985</v>
      </c>
      <c r="R2" s="145">
        <f t="shared" si="0"/>
        <v>1986</v>
      </c>
      <c r="S2" s="145">
        <f t="shared" si="0"/>
        <v>1987</v>
      </c>
      <c r="T2" s="145">
        <f t="shared" si="0"/>
        <v>1988</v>
      </c>
      <c r="U2" s="145">
        <f t="shared" si="0"/>
        <v>1989</v>
      </c>
      <c r="V2" s="145">
        <f t="shared" si="0"/>
        <v>1990</v>
      </c>
      <c r="W2" s="145">
        <f t="shared" si="0"/>
        <v>1991</v>
      </c>
      <c r="X2" s="145">
        <f t="shared" si="0"/>
        <v>1992</v>
      </c>
      <c r="Y2" s="145">
        <f t="shared" si="0"/>
        <v>1993</v>
      </c>
      <c r="Z2" s="145">
        <f t="shared" si="0"/>
        <v>1994</v>
      </c>
      <c r="AA2" s="145">
        <f t="shared" si="0"/>
        <v>1995</v>
      </c>
      <c r="AB2" s="145">
        <f t="shared" si="0"/>
        <v>1996</v>
      </c>
      <c r="AC2" s="145">
        <f t="shared" si="0"/>
        <v>1997</v>
      </c>
      <c r="AD2" s="145">
        <f t="shared" si="0"/>
        <v>1998</v>
      </c>
      <c r="AE2" s="145">
        <f t="shared" si="0"/>
        <v>1999</v>
      </c>
      <c r="AF2" s="145">
        <f t="shared" si="0"/>
        <v>2000</v>
      </c>
      <c r="AG2" s="145">
        <f t="shared" si="0"/>
        <v>2001</v>
      </c>
      <c r="AH2" s="145">
        <f t="shared" si="0"/>
        <v>2002</v>
      </c>
      <c r="AI2" s="145">
        <f t="shared" si="0"/>
        <v>2003</v>
      </c>
      <c r="AJ2" s="145">
        <f t="shared" si="0"/>
        <v>2004</v>
      </c>
      <c r="AK2" s="145">
        <f t="shared" si="0"/>
        <v>2005</v>
      </c>
      <c r="AL2" s="145">
        <f t="shared" si="0"/>
        <v>2006</v>
      </c>
      <c r="AM2" s="145">
        <f t="shared" si="0"/>
        <v>2007</v>
      </c>
      <c r="AN2" s="145">
        <f t="shared" si="0"/>
        <v>2008</v>
      </c>
      <c r="AO2" s="145">
        <f t="shared" si="0"/>
        <v>2009</v>
      </c>
      <c r="AP2" s="145">
        <f t="shared" si="0"/>
        <v>2010</v>
      </c>
      <c r="AQ2" s="145">
        <f t="shared" si="0"/>
        <v>2011</v>
      </c>
      <c r="AR2" s="145">
        <f t="shared" si="0"/>
        <v>2012</v>
      </c>
      <c r="AS2" s="145">
        <f t="shared" si="0"/>
        <v>2013</v>
      </c>
      <c r="AT2" s="145">
        <f t="shared" si="0"/>
        <v>2014</v>
      </c>
      <c r="AU2" s="145">
        <f t="shared" si="0"/>
        <v>2015</v>
      </c>
      <c r="AV2" s="145">
        <f t="shared" si="0"/>
        <v>2016</v>
      </c>
      <c r="AW2" s="145">
        <f t="shared" si="0"/>
        <v>2017</v>
      </c>
      <c r="AX2" s="145">
        <f t="shared" si="0"/>
        <v>2018</v>
      </c>
      <c r="AY2" s="145">
        <f t="shared" si="0"/>
        <v>2019</v>
      </c>
      <c r="AZ2" s="145">
        <f t="shared" si="0"/>
        <v>2020</v>
      </c>
      <c r="BA2" s="145">
        <f t="shared" si="0"/>
        <v>2021</v>
      </c>
      <c r="BB2" s="145">
        <f t="shared" si="0"/>
        <v>2022</v>
      </c>
      <c r="BC2" s="145">
        <f t="shared" si="0"/>
        <v>2023</v>
      </c>
      <c r="BD2" s="145">
        <f t="shared" si="0"/>
        <v>2024</v>
      </c>
      <c r="BE2" s="145">
        <f t="shared" si="0"/>
        <v>2025</v>
      </c>
      <c r="BF2" s="145">
        <f t="shared" si="0"/>
        <v>2026</v>
      </c>
      <c r="BG2" s="145">
        <f t="shared" si="0"/>
        <v>2027</v>
      </c>
      <c r="BH2" s="145">
        <f t="shared" si="0"/>
        <v>2028</v>
      </c>
      <c r="BI2" s="145">
        <f t="shared" si="0"/>
        <v>2029</v>
      </c>
      <c r="BJ2" s="145">
        <f t="shared" si="0"/>
        <v>2030</v>
      </c>
      <c r="BK2" s="145">
        <f t="shared" si="0"/>
        <v>2031</v>
      </c>
      <c r="BL2" s="145">
        <f t="shared" si="0"/>
        <v>2032</v>
      </c>
      <c r="BM2" s="145">
        <f t="shared" si="0"/>
        <v>2033</v>
      </c>
      <c r="BN2" s="145">
        <f t="shared" si="0"/>
        <v>2034</v>
      </c>
      <c r="BO2" s="145">
        <f t="shared" si="0"/>
        <v>2035</v>
      </c>
      <c r="BP2" s="145">
        <f t="shared" ref="BP2:CD2" si="1">BO2+1</f>
        <v>2036</v>
      </c>
      <c r="BQ2" s="145">
        <f t="shared" si="1"/>
        <v>2037</v>
      </c>
      <c r="BR2" s="145">
        <f t="shared" si="1"/>
        <v>2038</v>
      </c>
      <c r="BS2" s="145">
        <f t="shared" si="1"/>
        <v>2039</v>
      </c>
      <c r="BT2" s="145">
        <f t="shared" si="1"/>
        <v>2040</v>
      </c>
      <c r="BU2" s="145">
        <f t="shared" si="1"/>
        <v>2041</v>
      </c>
      <c r="BV2" s="145">
        <f t="shared" si="1"/>
        <v>2042</v>
      </c>
      <c r="BW2" s="145">
        <f t="shared" si="1"/>
        <v>2043</v>
      </c>
      <c r="BX2" s="145">
        <f t="shared" si="1"/>
        <v>2044</v>
      </c>
      <c r="BY2" s="145">
        <f t="shared" si="1"/>
        <v>2045</v>
      </c>
      <c r="BZ2" s="145">
        <f t="shared" si="1"/>
        <v>2046</v>
      </c>
      <c r="CA2" s="145">
        <f t="shared" si="1"/>
        <v>2047</v>
      </c>
      <c r="CB2" s="145">
        <f t="shared" si="1"/>
        <v>2048</v>
      </c>
      <c r="CC2" s="145">
        <f t="shared" si="1"/>
        <v>2049</v>
      </c>
      <c r="CD2" s="145">
        <f t="shared" si="1"/>
        <v>2050</v>
      </c>
    </row>
    <row r="3" spans="1:82" s="184" customFormat="1">
      <c r="A3" s="195" t="s">
        <v>16</v>
      </c>
      <c r="B3" s="196">
        <f t="shared" ref="B3:BM3" si="2">B17+B9</f>
        <v>1177034</v>
      </c>
      <c r="C3" s="196">
        <f t="shared" si="2"/>
        <v>1207574</v>
      </c>
      <c r="D3" s="196">
        <f t="shared" si="2"/>
        <v>1238851</v>
      </c>
      <c r="E3" s="196">
        <f t="shared" si="2"/>
        <v>1271066</v>
      </c>
      <c r="F3" s="196">
        <f t="shared" si="2"/>
        <v>1304430</v>
      </c>
      <c r="G3" s="196">
        <f t="shared" si="2"/>
        <v>1339054</v>
      </c>
      <c r="H3" s="196">
        <f t="shared" si="2"/>
        <v>1375013</v>
      </c>
      <c r="I3" s="196">
        <f t="shared" si="2"/>
        <v>1412366</v>
      </c>
      <c r="J3" s="196">
        <f t="shared" si="2"/>
        <v>1451225</v>
      </c>
      <c r="K3" s="196">
        <f t="shared" si="2"/>
        <v>1491882</v>
      </c>
      <c r="L3" s="196">
        <f t="shared" si="2"/>
        <v>1534683</v>
      </c>
      <c r="M3" s="196">
        <f t="shared" si="2"/>
        <v>1580105</v>
      </c>
      <c r="N3" s="196">
        <f t="shared" si="2"/>
        <v>1627626</v>
      </c>
      <c r="O3" s="196">
        <f t="shared" si="2"/>
        <v>1677054</v>
      </c>
      <c r="P3" s="196">
        <f t="shared" si="2"/>
        <v>1727460</v>
      </c>
      <c r="Q3" s="196">
        <f t="shared" si="2"/>
        <v>1776487</v>
      </c>
      <c r="R3" s="196">
        <f t="shared" si="2"/>
        <v>1830281</v>
      </c>
      <c r="S3" s="196">
        <f t="shared" si="2"/>
        <v>1886000</v>
      </c>
      <c r="T3" s="196">
        <f t="shared" si="2"/>
        <v>1943760</v>
      </c>
      <c r="U3" s="196">
        <f t="shared" si="2"/>
        <v>2003698</v>
      </c>
      <c r="V3" s="196">
        <f t="shared" si="2"/>
        <v>2065857</v>
      </c>
      <c r="W3" s="196">
        <f t="shared" si="2"/>
        <v>2130133</v>
      </c>
      <c r="X3" s="196">
        <f t="shared" si="2"/>
        <v>2196423</v>
      </c>
      <c r="Y3" s="196">
        <f t="shared" si="2"/>
        <v>2264661</v>
      </c>
      <c r="Z3" s="196">
        <f t="shared" si="2"/>
        <v>2334734</v>
      </c>
      <c r="AA3" s="196">
        <f t="shared" si="2"/>
        <v>2406437</v>
      </c>
      <c r="AB3" s="196">
        <f t="shared" si="2"/>
        <v>2479579</v>
      </c>
      <c r="AC3" s="196">
        <f t="shared" si="2"/>
        <v>2554017</v>
      </c>
      <c r="AD3" s="196">
        <f t="shared" si="2"/>
        <v>2629252</v>
      </c>
      <c r="AE3" s="196">
        <f t="shared" si="2"/>
        <v>2704519</v>
      </c>
      <c r="AF3" s="196">
        <f t="shared" si="2"/>
        <v>2779072</v>
      </c>
      <c r="AG3" s="196">
        <f t="shared" si="2"/>
        <v>2852796</v>
      </c>
      <c r="AH3" s="196">
        <f t="shared" si="2"/>
        <v>2925826</v>
      </c>
      <c r="AI3" s="196">
        <f t="shared" si="2"/>
        <v>2998926</v>
      </c>
      <c r="AJ3" s="196">
        <f t="shared" si="2"/>
        <v>3072967</v>
      </c>
      <c r="AK3" s="196">
        <f t="shared" si="2"/>
        <v>3148326</v>
      </c>
      <c r="AL3" s="196">
        <f t="shared" si="2"/>
        <v>3225235</v>
      </c>
      <c r="AM3" s="196">
        <f t="shared" si="2"/>
        <v>3304261</v>
      </c>
      <c r="AN3" s="196">
        <f t="shared" si="2"/>
        <v>3385827</v>
      </c>
      <c r="AO3" s="196">
        <f t="shared" si="2"/>
        <v>3469991</v>
      </c>
      <c r="AP3" s="196">
        <f t="shared" si="2"/>
        <v>3556806</v>
      </c>
      <c r="AQ3" s="196">
        <f t="shared" si="2"/>
        <v>3646303</v>
      </c>
      <c r="AR3" s="196">
        <f t="shared" si="2"/>
        <v>3738486</v>
      </c>
      <c r="AS3" s="196">
        <f t="shared" si="2"/>
        <v>3833221</v>
      </c>
      <c r="AT3" s="196">
        <f t="shared" si="2"/>
        <v>3929952</v>
      </c>
      <c r="AU3" s="196">
        <f t="shared" si="2"/>
        <v>4027917</v>
      </c>
      <c r="AV3" s="196">
        <f t="shared" si="2"/>
        <v>4126456</v>
      </c>
      <c r="AW3" s="196">
        <f t="shared" si="2"/>
        <v>4225186</v>
      </c>
      <c r="AX3" s="196">
        <f t="shared" si="2"/>
        <v>4324182</v>
      </c>
      <c r="AY3" s="196">
        <f t="shared" si="2"/>
        <v>4424232</v>
      </c>
      <c r="AZ3" s="196">
        <f t="shared" si="2"/>
        <v>4527244</v>
      </c>
      <c r="BA3" s="196">
        <f t="shared" si="2"/>
        <v>4627708</v>
      </c>
      <c r="BB3" s="196">
        <f t="shared" si="2"/>
        <v>4727742</v>
      </c>
      <c r="BC3" s="196">
        <f t="shared" si="2"/>
        <v>4827044</v>
      </c>
      <c r="BD3" s="196">
        <f t="shared" si="2"/>
        <v>4925350</v>
      </c>
      <c r="BE3" s="196">
        <f t="shared" si="2"/>
        <v>5022456</v>
      </c>
      <c r="BF3" s="196">
        <f t="shared" si="2"/>
        <v>5118351</v>
      </c>
      <c r="BG3" s="196">
        <f t="shared" si="2"/>
        <v>5213038</v>
      </c>
      <c r="BH3" s="196">
        <f t="shared" si="2"/>
        <v>5306665</v>
      </c>
      <c r="BI3" s="196">
        <f t="shared" si="2"/>
        <v>5399463</v>
      </c>
      <c r="BJ3" s="196">
        <f t="shared" si="2"/>
        <v>5491631</v>
      </c>
      <c r="BK3" s="196">
        <f t="shared" si="2"/>
        <v>5583383</v>
      </c>
      <c r="BL3" s="196">
        <f t="shared" si="2"/>
        <v>5674905</v>
      </c>
      <c r="BM3" s="196">
        <f t="shared" si="2"/>
        <v>5766359</v>
      </c>
      <c r="BN3" s="196">
        <f t="shared" ref="BN3:CD3" si="3">BN17+BN9</f>
        <v>5858002</v>
      </c>
      <c r="BO3" s="196">
        <f t="shared" si="3"/>
        <v>5950254</v>
      </c>
      <c r="BP3" s="196">
        <f t="shared" si="3"/>
        <v>6043188</v>
      </c>
      <c r="BQ3" s="196">
        <f t="shared" si="3"/>
        <v>6136585</v>
      </c>
      <c r="BR3" s="196">
        <f t="shared" si="3"/>
        <v>6229958</v>
      </c>
      <c r="BS3" s="196">
        <f t="shared" si="3"/>
        <v>6322933</v>
      </c>
      <c r="BT3" s="196">
        <f t="shared" si="3"/>
        <v>6415429</v>
      </c>
      <c r="BU3" s="196">
        <f t="shared" si="3"/>
        <v>6507187</v>
      </c>
      <c r="BV3" s="196">
        <f t="shared" si="3"/>
        <v>6597768</v>
      </c>
      <c r="BW3" s="196">
        <f t="shared" si="3"/>
        <v>6686688</v>
      </c>
      <c r="BX3" s="196">
        <f t="shared" si="3"/>
        <v>6773492</v>
      </c>
      <c r="BY3" s="196">
        <f t="shared" si="3"/>
        <v>6857906</v>
      </c>
      <c r="BZ3" s="196">
        <f t="shared" si="3"/>
        <v>6939744</v>
      </c>
      <c r="CA3" s="196">
        <f t="shared" si="3"/>
        <v>7018920</v>
      </c>
      <c r="CB3" s="196">
        <f t="shared" si="3"/>
        <v>7095458</v>
      </c>
      <c r="CC3" s="196">
        <f t="shared" si="3"/>
        <v>7169704</v>
      </c>
      <c r="CD3" s="196">
        <f t="shared" si="3"/>
        <v>7241996</v>
      </c>
    </row>
    <row r="4" spans="1:82">
      <c r="A4" s="35" t="s">
        <v>14</v>
      </c>
      <c r="B4" s="27"/>
      <c r="C4" s="27"/>
      <c r="D4" s="27"/>
      <c r="E4" s="27"/>
      <c r="F4" s="27"/>
      <c r="G4" s="27"/>
      <c r="H4" s="27"/>
      <c r="I4" s="27"/>
      <c r="J4" s="27"/>
      <c r="K4" s="27"/>
      <c r="L4" s="27"/>
      <c r="M4" s="27"/>
      <c r="N4" s="27"/>
      <c r="O4" s="27"/>
      <c r="P4" s="27"/>
      <c r="Q4" s="27"/>
      <c r="R4" s="27"/>
      <c r="S4" s="27"/>
      <c r="T4" s="27"/>
      <c r="U4" s="27"/>
      <c r="V4" s="27"/>
      <c r="W4" s="27"/>
      <c r="X4" s="27"/>
      <c r="Y4" s="27"/>
      <c r="Z4" s="27"/>
      <c r="AA4" s="27"/>
      <c r="AB4" s="27"/>
      <c r="AC4" s="27"/>
      <c r="AD4" s="27"/>
      <c r="AE4" s="27"/>
      <c r="AF4" s="27"/>
      <c r="AG4" s="27"/>
      <c r="AH4" s="27"/>
      <c r="AI4" s="27"/>
      <c r="AJ4" s="27"/>
      <c r="AK4" s="27"/>
      <c r="AL4" s="27"/>
      <c r="AM4" s="27"/>
      <c r="AN4" s="27"/>
      <c r="AO4" s="27"/>
      <c r="AP4" s="27"/>
      <c r="AQ4" s="27"/>
      <c r="AR4" s="27"/>
      <c r="AS4" s="27"/>
      <c r="AT4" s="27"/>
      <c r="AU4" s="27"/>
      <c r="AV4" s="27"/>
      <c r="AW4" s="27"/>
      <c r="AX4" s="27"/>
      <c r="AY4" s="27"/>
      <c r="AZ4" s="27"/>
      <c r="BA4" s="27"/>
      <c r="BB4" s="27"/>
      <c r="BC4" s="27"/>
      <c r="BD4" s="27"/>
      <c r="BE4" s="27"/>
      <c r="BF4" s="27"/>
      <c r="BG4" s="27"/>
      <c r="BH4" s="27"/>
      <c r="BI4" s="27"/>
      <c r="BJ4" s="27"/>
    </row>
    <row r="5" spans="1:82" s="183" customFormat="1">
      <c r="A5" s="236" t="s">
        <v>133</v>
      </c>
      <c r="B5" s="237">
        <v>0.14000000000000001</v>
      </c>
      <c r="C5" s="238">
        <f t="shared" ref="C5:BN8" si="4">$B5</f>
        <v>0.14000000000000001</v>
      </c>
      <c r="D5" s="238">
        <f t="shared" si="4"/>
        <v>0.14000000000000001</v>
      </c>
      <c r="E5" s="238">
        <f t="shared" si="4"/>
        <v>0.14000000000000001</v>
      </c>
      <c r="F5" s="238">
        <f t="shared" si="4"/>
        <v>0.14000000000000001</v>
      </c>
      <c r="G5" s="238">
        <f t="shared" si="4"/>
        <v>0.14000000000000001</v>
      </c>
      <c r="H5" s="238">
        <f t="shared" si="4"/>
        <v>0.14000000000000001</v>
      </c>
      <c r="I5" s="238">
        <f t="shared" si="4"/>
        <v>0.14000000000000001</v>
      </c>
      <c r="J5" s="238">
        <f t="shared" si="4"/>
        <v>0.14000000000000001</v>
      </c>
      <c r="K5" s="238">
        <f t="shared" si="4"/>
        <v>0.14000000000000001</v>
      </c>
      <c r="L5" s="238">
        <f t="shared" si="4"/>
        <v>0.14000000000000001</v>
      </c>
      <c r="M5" s="238">
        <f t="shared" si="4"/>
        <v>0.14000000000000001</v>
      </c>
      <c r="N5" s="238">
        <f t="shared" si="4"/>
        <v>0.14000000000000001</v>
      </c>
      <c r="O5" s="238">
        <f t="shared" si="4"/>
        <v>0.14000000000000001</v>
      </c>
      <c r="P5" s="238">
        <f t="shared" si="4"/>
        <v>0.14000000000000001</v>
      </c>
      <c r="Q5" s="238">
        <f t="shared" si="4"/>
        <v>0.14000000000000001</v>
      </c>
      <c r="R5" s="238">
        <f t="shared" si="4"/>
        <v>0.14000000000000001</v>
      </c>
      <c r="S5" s="238">
        <f t="shared" si="4"/>
        <v>0.14000000000000001</v>
      </c>
      <c r="T5" s="238">
        <f t="shared" si="4"/>
        <v>0.14000000000000001</v>
      </c>
      <c r="U5" s="238">
        <f t="shared" si="4"/>
        <v>0.14000000000000001</v>
      </c>
      <c r="V5" s="238">
        <f t="shared" si="4"/>
        <v>0.14000000000000001</v>
      </c>
      <c r="W5" s="238">
        <f t="shared" si="4"/>
        <v>0.14000000000000001</v>
      </c>
      <c r="X5" s="238">
        <f t="shared" si="4"/>
        <v>0.14000000000000001</v>
      </c>
      <c r="Y5" s="238">
        <f t="shared" si="4"/>
        <v>0.14000000000000001</v>
      </c>
      <c r="Z5" s="238">
        <f t="shared" si="4"/>
        <v>0.14000000000000001</v>
      </c>
      <c r="AA5" s="238">
        <f t="shared" si="4"/>
        <v>0.14000000000000001</v>
      </c>
      <c r="AB5" s="238">
        <f t="shared" si="4"/>
        <v>0.14000000000000001</v>
      </c>
      <c r="AC5" s="238">
        <f t="shared" si="4"/>
        <v>0.14000000000000001</v>
      </c>
      <c r="AD5" s="238">
        <f t="shared" si="4"/>
        <v>0.14000000000000001</v>
      </c>
      <c r="AE5" s="238">
        <f t="shared" si="4"/>
        <v>0.14000000000000001</v>
      </c>
      <c r="AF5" s="238">
        <f t="shared" si="4"/>
        <v>0.14000000000000001</v>
      </c>
      <c r="AG5" s="238">
        <f t="shared" si="4"/>
        <v>0.14000000000000001</v>
      </c>
      <c r="AH5" s="238">
        <f t="shared" si="4"/>
        <v>0.14000000000000001</v>
      </c>
      <c r="AI5" s="238">
        <f t="shared" si="4"/>
        <v>0.14000000000000001</v>
      </c>
      <c r="AJ5" s="238">
        <f t="shared" si="4"/>
        <v>0.14000000000000001</v>
      </c>
      <c r="AK5" s="238">
        <f t="shared" si="4"/>
        <v>0.14000000000000001</v>
      </c>
      <c r="AL5" s="238">
        <f t="shared" si="4"/>
        <v>0.14000000000000001</v>
      </c>
      <c r="AM5" s="238">
        <f t="shared" si="4"/>
        <v>0.14000000000000001</v>
      </c>
      <c r="AN5" s="238">
        <f t="shared" si="4"/>
        <v>0.14000000000000001</v>
      </c>
      <c r="AO5" s="238">
        <f t="shared" si="4"/>
        <v>0.14000000000000001</v>
      </c>
      <c r="AP5" s="238">
        <f t="shared" si="4"/>
        <v>0.14000000000000001</v>
      </c>
      <c r="AQ5" s="238">
        <f t="shared" si="4"/>
        <v>0.14000000000000001</v>
      </c>
      <c r="AR5" s="238">
        <f t="shared" si="4"/>
        <v>0.14000000000000001</v>
      </c>
      <c r="AS5" s="238">
        <f t="shared" si="4"/>
        <v>0.14000000000000001</v>
      </c>
      <c r="AT5" s="238">
        <f t="shared" si="4"/>
        <v>0.14000000000000001</v>
      </c>
      <c r="AU5" s="238">
        <f t="shared" si="4"/>
        <v>0.14000000000000001</v>
      </c>
      <c r="AV5" s="238">
        <f t="shared" si="4"/>
        <v>0.14000000000000001</v>
      </c>
      <c r="AW5" s="238">
        <f t="shared" si="4"/>
        <v>0.14000000000000001</v>
      </c>
      <c r="AX5" s="238">
        <f t="shared" si="4"/>
        <v>0.14000000000000001</v>
      </c>
      <c r="AY5" s="238">
        <f t="shared" si="4"/>
        <v>0.14000000000000001</v>
      </c>
      <c r="AZ5" s="238">
        <f t="shared" si="4"/>
        <v>0.14000000000000001</v>
      </c>
      <c r="BA5" s="238">
        <f t="shared" si="4"/>
        <v>0.14000000000000001</v>
      </c>
      <c r="BB5" s="238">
        <f t="shared" si="4"/>
        <v>0.14000000000000001</v>
      </c>
      <c r="BC5" s="238">
        <f t="shared" si="4"/>
        <v>0.14000000000000001</v>
      </c>
      <c r="BD5" s="238">
        <f t="shared" si="4"/>
        <v>0.14000000000000001</v>
      </c>
      <c r="BE5" s="238">
        <f t="shared" si="4"/>
        <v>0.14000000000000001</v>
      </c>
      <c r="BF5" s="238">
        <f t="shared" si="4"/>
        <v>0.14000000000000001</v>
      </c>
      <c r="BG5" s="238">
        <f t="shared" si="4"/>
        <v>0.14000000000000001</v>
      </c>
      <c r="BH5" s="238">
        <f t="shared" si="4"/>
        <v>0.14000000000000001</v>
      </c>
      <c r="BI5" s="238">
        <f t="shared" si="4"/>
        <v>0.14000000000000001</v>
      </c>
      <c r="BJ5" s="238">
        <f t="shared" si="4"/>
        <v>0.14000000000000001</v>
      </c>
      <c r="BK5" s="238">
        <f t="shared" si="4"/>
        <v>0.14000000000000001</v>
      </c>
      <c r="BL5" s="238">
        <f t="shared" si="4"/>
        <v>0.14000000000000001</v>
      </c>
      <c r="BM5" s="238">
        <f t="shared" si="4"/>
        <v>0.14000000000000001</v>
      </c>
      <c r="BN5" s="238">
        <f t="shared" si="4"/>
        <v>0.14000000000000001</v>
      </c>
      <c r="BO5" s="238">
        <f t="shared" ref="BO5:CD8" si="5">$B5</f>
        <v>0.14000000000000001</v>
      </c>
      <c r="BP5" s="238">
        <f t="shared" si="5"/>
        <v>0.14000000000000001</v>
      </c>
      <c r="BQ5" s="238">
        <f t="shared" si="5"/>
        <v>0.14000000000000001</v>
      </c>
      <c r="BR5" s="238">
        <f t="shared" si="5"/>
        <v>0.14000000000000001</v>
      </c>
      <c r="BS5" s="238">
        <f t="shared" si="5"/>
        <v>0.14000000000000001</v>
      </c>
      <c r="BT5" s="238">
        <f t="shared" si="5"/>
        <v>0.14000000000000001</v>
      </c>
      <c r="BU5" s="238">
        <f t="shared" si="5"/>
        <v>0.14000000000000001</v>
      </c>
      <c r="BV5" s="238">
        <f t="shared" si="5"/>
        <v>0.14000000000000001</v>
      </c>
      <c r="BW5" s="238">
        <f t="shared" si="5"/>
        <v>0.14000000000000001</v>
      </c>
      <c r="BX5" s="238">
        <f t="shared" si="5"/>
        <v>0.14000000000000001</v>
      </c>
      <c r="BY5" s="238">
        <f t="shared" si="5"/>
        <v>0.14000000000000001</v>
      </c>
      <c r="BZ5" s="238">
        <f t="shared" si="5"/>
        <v>0.14000000000000001</v>
      </c>
      <c r="CA5" s="238">
        <f t="shared" si="5"/>
        <v>0.14000000000000001</v>
      </c>
      <c r="CB5" s="238">
        <f t="shared" si="5"/>
        <v>0.14000000000000001</v>
      </c>
      <c r="CC5" s="238">
        <f t="shared" si="5"/>
        <v>0.14000000000000001</v>
      </c>
      <c r="CD5" s="238">
        <f t="shared" si="5"/>
        <v>0.14000000000000001</v>
      </c>
    </row>
    <row r="6" spans="1:82" s="183" customFormat="1">
      <c r="A6" s="183" t="s">
        <v>134</v>
      </c>
      <c r="B6" s="239">
        <f>1-B5-B7-B8</f>
        <v>0.50700000000000001</v>
      </c>
      <c r="C6" s="238">
        <f>$B6</f>
        <v>0.50700000000000001</v>
      </c>
      <c r="D6" s="238">
        <f t="shared" si="4"/>
        <v>0.50700000000000001</v>
      </c>
      <c r="E6" s="238">
        <f t="shared" si="4"/>
        <v>0.50700000000000001</v>
      </c>
      <c r="F6" s="238">
        <f t="shared" si="4"/>
        <v>0.50700000000000001</v>
      </c>
      <c r="G6" s="238">
        <f t="shared" si="4"/>
        <v>0.50700000000000001</v>
      </c>
      <c r="H6" s="238">
        <f t="shared" si="4"/>
        <v>0.50700000000000001</v>
      </c>
      <c r="I6" s="238">
        <f t="shared" si="4"/>
        <v>0.50700000000000001</v>
      </c>
      <c r="J6" s="238">
        <f t="shared" si="4"/>
        <v>0.50700000000000001</v>
      </c>
      <c r="K6" s="238">
        <f t="shared" si="4"/>
        <v>0.50700000000000001</v>
      </c>
      <c r="L6" s="238">
        <f t="shared" si="4"/>
        <v>0.50700000000000001</v>
      </c>
      <c r="M6" s="238">
        <f t="shared" si="4"/>
        <v>0.50700000000000001</v>
      </c>
      <c r="N6" s="238">
        <f t="shared" si="4"/>
        <v>0.50700000000000001</v>
      </c>
      <c r="O6" s="238">
        <f t="shared" si="4"/>
        <v>0.50700000000000001</v>
      </c>
      <c r="P6" s="238">
        <f t="shared" si="4"/>
        <v>0.50700000000000001</v>
      </c>
      <c r="Q6" s="238">
        <f t="shared" si="4"/>
        <v>0.50700000000000001</v>
      </c>
      <c r="R6" s="238">
        <f t="shared" si="4"/>
        <v>0.50700000000000001</v>
      </c>
      <c r="S6" s="238">
        <f t="shared" si="4"/>
        <v>0.50700000000000001</v>
      </c>
      <c r="T6" s="238">
        <f t="shared" si="4"/>
        <v>0.50700000000000001</v>
      </c>
      <c r="U6" s="238">
        <f t="shared" si="4"/>
        <v>0.50700000000000001</v>
      </c>
      <c r="V6" s="238">
        <f t="shared" si="4"/>
        <v>0.50700000000000001</v>
      </c>
      <c r="W6" s="238">
        <f t="shared" si="4"/>
        <v>0.50700000000000001</v>
      </c>
      <c r="X6" s="238">
        <f t="shared" si="4"/>
        <v>0.50700000000000001</v>
      </c>
      <c r="Y6" s="238">
        <f t="shared" si="4"/>
        <v>0.50700000000000001</v>
      </c>
      <c r="Z6" s="238">
        <f t="shared" si="4"/>
        <v>0.50700000000000001</v>
      </c>
      <c r="AA6" s="238">
        <f t="shared" si="4"/>
        <v>0.50700000000000001</v>
      </c>
      <c r="AB6" s="238">
        <f t="shared" si="4"/>
        <v>0.50700000000000001</v>
      </c>
      <c r="AC6" s="238">
        <f t="shared" si="4"/>
        <v>0.50700000000000001</v>
      </c>
      <c r="AD6" s="238">
        <f t="shared" si="4"/>
        <v>0.50700000000000001</v>
      </c>
      <c r="AE6" s="238">
        <f t="shared" si="4"/>
        <v>0.50700000000000001</v>
      </c>
      <c r="AF6" s="238">
        <f t="shared" si="4"/>
        <v>0.50700000000000001</v>
      </c>
      <c r="AG6" s="238">
        <f t="shared" si="4"/>
        <v>0.50700000000000001</v>
      </c>
      <c r="AH6" s="238">
        <f t="shared" si="4"/>
        <v>0.50700000000000001</v>
      </c>
      <c r="AI6" s="238">
        <f t="shared" si="4"/>
        <v>0.50700000000000001</v>
      </c>
      <c r="AJ6" s="238">
        <f t="shared" si="4"/>
        <v>0.50700000000000001</v>
      </c>
      <c r="AK6" s="238">
        <f t="shared" si="4"/>
        <v>0.50700000000000001</v>
      </c>
      <c r="AL6" s="238">
        <f t="shared" si="4"/>
        <v>0.50700000000000001</v>
      </c>
      <c r="AM6" s="238">
        <f t="shared" si="4"/>
        <v>0.50700000000000001</v>
      </c>
      <c r="AN6" s="238">
        <f t="shared" si="4"/>
        <v>0.50700000000000001</v>
      </c>
      <c r="AO6" s="238">
        <f t="shared" si="4"/>
        <v>0.50700000000000001</v>
      </c>
      <c r="AP6" s="238">
        <f t="shared" si="4"/>
        <v>0.50700000000000001</v>
      </c>
      <c r="AQ6" s="238">
        <f t="shared" si="4"/>
        <v>0.50700000000000001</v>
      </c>
      <c r="AR6" s="238">
        <f t="shared" si="4"/>
        <v>0.50700000000000001</v>
      </c>
      <c r="AS6" s="238">
        <f t="shared" si="4"/>
        <v>0.50700000000000001</v>
      </c>
      <c r="AT6" s="238">
        <f t="shared" si="4"/>
        <v>0.50700000000000001</v>
      </c>
      <c r="AU6" s="238">
        <f t="shared" si="4"/>
        <v>0.50700000000000001</v>
      </c>
      <c r="AV6" s="238">
        <f t="shared" si="4"/>
        <v>0.50700000000000001</v>
      </c>
      <c r="AW6" s="238">
        <f t="shared" si="4"/>
        <v>0.50700000000000001</v>
      </c>
      <c r="AX6" s="238">
        <f t="shared" si="4"/>
        <v>0.50700000000000001</v>
      </c>
      <c r="AY6" s="238">
        <f t="shared" si="4"/>
        <v>0.50700000000000001</v>
      </c>
      <c r="AZ6" s="238">
        <f t="shared" si="4"/>
        <v>0.50700000000000001</v>
      </c>
      <c r="BA6" s="238">
        <f t="shared" si="4"/>
        <v>0.50700000000000001</v>
      </c>
      <c r="BB6" s="238">
        <f t="shared" si="4"/>
        <v>0.50700000000000001</v>
      </c>
      <c r="BC6" s="238">
        <f t="shared" si="4"/>
        <v>0.50700000000000001</v>
      </c>
      <c r="BD6" s="238">
        <f t="shared" si="4"/>
        <v>0.50700000000000001</v>
      </c>
      <c r="BE6" s="238">
        <f t="shared" si="4"/>
        <v>0.50700000000000001</v>
      </c>
      <c r="BF6" s="238">
        <f t="shared" si="4"/>
        <v>0.50700000000000001</v>
      </c>
      <c r="BG6" s="238">
        <f t="shared" si="4"/>
        <v>0.50700000000000001</v>
      </c>
      <c r="BH6" s="238">
        <f t="shared" si="4"/>
        <v>0.50700000000000001</v>
      </c>
      <c r="BI6" s="238">
        <f t="shared" si="4"/>
        <v>0.50700000000000001</v>
      </c>
      <c r="BJ6" s="238">
        <f t="shared" si="4"/>
        <v>0.50700000000000001</v>
      </c>
      <c r="BK6" s="238">
        <f t="shared" si="4"/>
        <v>0.50700000000000001</v>
      </c>
      <c r="BL6" s="238">
        <f t="shared" si="4"/>
        <v>0.50700000000000001</v>
      </c>
      <c r="BM6" s="238">
        <f t="shared" si="4"/>
        <v>0.50700000000000001</v>
      </c>
      <c r="BN6" s="238">
        <f t="shared" si="4"/>
        <v>0.50700000000000001</v>
      </c>
      <c r="BO6" s="238">
        <f t="shared" si="5"/>
        <v>0.50700000000000001</v>
      </c>
      <c r="BP6" s="238">
        <f t="shared" si="5"/>
        <v>0.50700000000000001</v>
      </c>
      <c r="BQ6" s="238">
        <f t="shared" si="5"/>
        <v>0.50700000000000001</v>
      </c>
      <c r="BR6" s="238">
        <f t="shared" si="5"/>
        <v>0.50700000000000001</v>
      </c>
      <c r="BS6" s="238">
        <f t="shared" si="5"/>
        <v>0.50700000000000001</v>
      </c>
      <c r="BT6" s="238">
        <f t="shared" si="5"/>
        <v>0.50700000000000001</v>
      </c>
      <c r="BU6" s="238">
        <f t="shared" si="5"/>
        <v>0.50700000000000001</v>
      </c>
      <c r="BV6" s="238">
        <f t="shared" si="5"/>
        <v>0.50700000000000001</v>
      </c>
      <c r="BW6" s="238">
        <f t="shared" si="5"/>
        <v>0.50700000000000001</v>
      </c>
      <c r="BX6" s="238">
        <f t="shared" si="5"/>
        <v>0.50700000000000001</v>
      </c>
      <c r="BY6" s="238">
        <f t="shared" si="5"/>
        <v>0.50700000000000001</v>
      </c>
      <c r="BZ6" s="238">
        <f t="shared" si="5"/>
        <v>0.50700000000000001</v>
      </c>
      <c r="CA6" s="238">
        <f t="shared" si="5"/>
        <v>0.50700000000000001</v>
      </c>
      <c r="CB6" s="238">
        <f t="shared" si="5"/>
        <v>0.50700000000000001</v>
      </c>
      <c r="CC6" s="238">
        <f t="shared" si="5"/>
        <v>0.50700000000000001</v>
      </c>
      <c r="CD6" s="238">
        <f t="shared" si="5"/>
        <v>0.50700000000000001</v>
      </c>
    </row>
    <row r="7" spans="1:82" s="240" customFormat="1">
      <c r="A7" s="240" t="s">
        <v>135</v>
      </c>
      <c r="B7" s="237">
        <v>0.33</v>
      </c>
      <c r="C7" s="238">
        <f t="shared" ref="C7:R8" si="6">$B7</f>
        <v>0.33</v>
      </c>
      <c r="D7" s="238">
        <f t="shared" si="6"/>
        <v>0.33</v>
      </c>
      <c r="E7" s="238">
        <f t="shared" si="6"/>
        <v>0.33</v>
      </c>
      <c r="F7" s="238">
        <f t="shared" si="6"/>
        <v>0.33</v>
      </c>
      <c r="G7" s="238">
        <f t="shared" si="6"/>
        <v>0.33</v>
      </c>
      <c r="H7" s="238">
        <f t="shared" si="6"/>
        <v>0.33</v>
      </c>
      <c r="I7" s="238">
        <f t="shared" si="6"/>
        <v>0.33</v>
      </c>
      <c r="J7" s="238">
        <f t="shared" si="6"/>
        <v>0.33</v>
      </c>
      <c r="K7" s="238">
        <f t="shared" si="6"/>
        <v>0.33</v>
      </c>
      <c r="L7" s="238">
        <f t="shared" si="6"/>
        <v>0.33</v>
      </c>
      <c r="M7" s="238">
        <f t="shared" si="6"/>
        <v>0.33</v>
      </c>
      <c r="N7" s="238">
        <f t="shared" si="6"/>
        <v>0.33</v>
      </c>
      <c r="O7" s="238">
        <f t="shared" si="6"/>
        <v>0.33</v>
      </c>
      <c r="P7" s="238">
        <f t="shared" si="6"/>
        <v>0.33</v>
      </c>
      <c r="Q7" s="238">
        <f t="shared" si="6"/>
        <v>0.33</v>
      </c>
      <c r="R7" s="238">
        <f t="shared" si="6"/>
        <v>0.33</v>
      </c>
      <c r="S7" s="238">
        <f t="shared" si="4"/>
        <v>0.33</v>
      </c>
      <c r="T7" s="238">
        <f t="shared" si="4"/>
        <v>0.33</v>
      </c>
      <c r="U7" s="238">
        <f t="shared" si="4"/>
        <v>0.33</v>
      </c>
      <c r="V7" s="238">
        <f t="shared" si="4"/>
        <v>0.33</v>
      </c>
      <c r="W7" s="238">
        <f t="shared" si="4"/>
        <v>0.33</v>
      </c>
      <c r="X7" s="238">
        <f t="shared" si="4"/>
        <v>0.33</v>
      </c>
      <c r="Y7" s="238">
        <f t="shared" si="4"/>
        <v>0.33</v>
      </c>
      <c r="Z7" s="238">
        <f t="shared" si="4"/>
        <v>0.33</v>
      </c>
      <c r="AA7" s="238">
        <f t="shared" si="4"/>
        <v>0.33</v>
      </c>
      <c r="AB7" s="238">
        <f t="shared" si="4"/>
        <v>0.33</v>
      </c>
      <c r="AC7" s="238">
        <f t="shared" si="4"/>
        <v>0.33</v>
      </c>
      <c r="AD7" s="238">
        <f t="shared" si="4"/>
        <v>0.33</v>
      </c>
      <c r="AE7" s="238">
        <f t="shared" si="4"/>
        <v>0.33</v>
      </c>
      <c r="AF7" s="238">
        <f t="shared" si="4"/>
        <v>0.33</v>
      </c>
      <c r="AG7" s="238">
        <f t="shared" si="4"/>
        <v>0.33</v>
      </c>
      <c r="AH7" s="238">
        <f t="shared" si="4"/>
        <v>0.33</v>
      </c>
      <c r="AI7" s="238">
        <f t="shared" si="4"/>
        <v>0.33</v>
      </c>
      <c r="AJ7" s="238">
        <f t="shared" si="4"/>
        <v>0.33</v>
      </c>
      <c r="AK7" s="238">
        <f t="shared" si="4"/>
        <v>0.33</v>
      </c>
      <c r="AL7" s="238">
        <f t="shared" si="4"/>
        <v>0.33</v>
      </c>
      <c r="AM7" s="238">
        <f t="shared" si="4"/>
        <v>0.33</v>
      </c>
      <c r="AN7" s="238">
        <f t="shared" si="4"/>
        <v>0.33</v>
      </c>
      <c r="AO7" s="238">
        <f t="shared" si="4"/>
        <v>0.33</v>
      </c>
      <c r="AP7" s="238">
        <f t="shared" si="4"/>
        <v>0.33</v>
      </c>
      <c r="AQ7" s="238">
        <f t="shared" si="4"/>
        <v>0.33</v>
      </c>
      <c r="AR7" s="238">
        <f t="shared" si="4"/>
        <v>0.33</v>
      </c>
      <c r="AS7" s="238">
        <f t="shared" si="4"/>
        <v>0.33</v>
      </c>
      <c r="AT7" s="238">
        <f t="shared" si="4"/>
        <v>0.33</v>
      </c>
      <c r="AU7" s="238">
        <f t="shared" si="4"/>
        <v>0.33</v>
      </c>
      <c r="AV7" s="238">
        <f t="shared" si="4"/>
        <v>0.33</v>
      </c>
      <c r="AW7" s="238">
        <f t="shared" si="4"/>
        <v>0.33</v>
      </c>
      <c r="AX7" s="238">
        <f t="shared" si="4"/>
        <v>0.33</v>
      </c>
      <c r="AY7" s="238">
        <f t="shared" si="4"/>
        <v>0.33</v>
      </c>
      <c r="AZ7" s="238">
        <f t="shared" si="4"/>
        <v>0.33</v>
      </c>
      <c r="BA7" s="238">
        <f t="shared" si="4"/>
        <v>0.33</v>
      </c>
      <c r="BB7" s="238">
        <f t="shared" si="4"/>
        <v>0.33</v>
      </c>
      <c r="BC7" s="238">
        <f t="shared" si="4"/>
        <v>0.33</v>
      </c>
      <c r="BD7" s="238">
        <f t="shared" si="4"/>
        <v>0.33</v>
      </c>
      <c r="BE7" s="238">
        <f t="shared" si="4"/>
        <v>0.33</v>
      </c>
      <c r="BF7" s="238">
        <f t="shared" si="4"/>
        <v>0.33</v>
      </c>
      <c r="BG7" s="238">
        <f t="shared" si="4"/>
        <v>0.33</v>
      </c>
      <c r="BH7" s="238">
        <f t="shared" si="4"/>
        <v>0.33</v>
      </c>
      <c r="BI7" s="238">
        <f t="shared" si="4"/>
        <v>0.33</v>
      </c>
      <c r="BJ7" s="238">
        <f t="shared" si="4"/>
        <v>0.33</v>
      </c>
      <c r="BK7" s="238">
        <f t="shared" si="4"/>
        <v>0.33</v>
      </c>
      <c r="BL7" s="238">
        <f t="shared" si="4"/>
        <v>0.33</v>
      </c>
      <c r="BM7" s="238">
        <f t="shared" si="4"/>
        <v>0.33</v>
      </c>
      <c r="BN7" s="238">
        <f t="shared" si="4"/>
        <v>0.33</v>
      </c>
      <c r="BO7" s="238">
        <f t="shared" si="5"/>
        <v>0.33</v>
      </c>
      <c r="BP7" s="238">
        <f t="shared" si="5"/>
        <v>0.33</v>
      </c>
      <c r="BQ7" s="238">
        <f t="shared" si="5"/>
        <v>0.33</v>
      </c>
      <c r="BR7" s="238">
        <f t="shared" si="5"/>
        <v>0.33</v>
      </c>
      <c r="BS7" s="238">
        <f t="shared" si="5"/>
        <v>0.33</v>
      </c>
      <c r="BT7" s="238">
        <f t="shared" si="5"/>
        <v>0.33</v>
      </c>
      <c r="BU7" s="238">
        <f t="shared" si="5"/>
        <v>0.33</v>
      </c>
      <c r="BV7" s="238">
        <f t="shared" si="5"/>
        <v>0.33</v>
      </c>
      <c r="BW7" s="238">
        <f t="shared" si="5"/>
        <v>0.33</v>
      </c>
      <c r="BX7" s="238">
        <f t="shared" si="5"/>
        <v>0.33</v>
      </c>
      <c r="BY7" s="238">
        <f t="shared" si="5"/>
        <v>0.33</v>
      </c>
      <c r="BZ7" s="238">
        <f t="shared" si="5"/>
        <v>0.33</v>
      </c>
      <c r="CA7" s="238">
        <f t="shared" si="5"/>
        <v>0.33</v>
      </c>
      <c r="CB7" s="238">
        <f t="shared" si="5"/>
        <v>0.33</v>
      </c>
      <c r="CC7" s="238">
        <f t="shared" si="5"/>
        <v>0.33</v>
      </c>
      <c r="CD7" s="238">
        <f t="shared" si="5"/>
        <v>0.33</v>
      </c>
    </row>
    <row r="8" spans="1:82" s="241" customFormat="1">
      <c r="A8" s="241" t="s">
        <v>136</v>
      </c>
      <c r="B8" s="242">
        <v>2.3E-2</v>
      </c>
      <c r="C8" s="243">
        <f t="shared" si="6"/>
        <v>2.3E-2</v>
      </c>
      <c r="D8" s="243">
        <f t="shared" si="6"/>
        <v>2.3E-2</v>
      </c>
      <c r="E8" s="243">
        <f t="shared" si="6"/>
        <v>2.3E-2</v>
      </c>
      <c r="F8" s="243">
        <f t="shared" si="6"/>
        <v>2.3E-2</v>
      </c>
      <c r="G8" s="243">
        <f t="shared" si="6"/>
        <v>2.3E-2</v>
      </c>
      <c r="H8" s="243">
        <f t="shared" si="6"/>
        <v>2.3E-2</v>
      </c>
      <c r="I8" s="243">
        <f t="shared" si="6"/>
        <v>2.3E-2</v>
      </c>
      <c r="J8" s="243">
        <f t="shared" si="6"/>
        <v>2.3E-2</v>
      </c>
      <c r="K8" s="243">
        <f t="shared" si="6"/>
        <v>2.3E-2</v>
      </c>
      <c r="L8" s="243">
        <f t="shared" si="6"/>
        <v>2.3E-2</v>
      </c>
      <c r="M8" s="243">
        <f t="shared" si="6"/>
        <v>2.3E-2</v>
      </c>
      <c r="N8" s="243">
        <f t="shared" si="6"/>
        <v>2.3E-2</v>
      </c>
      <c r="O8" s="243">
        <f t="shared" si="6"/>
        <v>2.3E-2</v>
      </c>
      <c r="P8" s="243">
        <f t="shared" si="6"/>
        <v>2.3E-2</v>
      </c>
      <c r="Q8" s="243">
        <f t="shared" si="6"/>
        <v>2.3E-2</v>
      </c>
      <c r="R8" s="243">
        <f t="shared" si="6"/>
        <v>2.3E-2</v>
      </c>
      <c r="S8" s="243">
        <f t="shared" si="4"/>
        <v>2.3E-2</v>
      </c>
      <c r="T8" s="243">
        <f t="shared" si="4"/>
        <v>2.3E-2</v>
      </c>
      <c r="U8" s="243">
        <f t="shared" si="4"/>
        <v>2.3E-2</v>
      </c>
      <c r="V8" s="243">
        <f t="shared" si="4"/>
        <v>2.3E-2</v>
      </c>
      <c r="W8" s="243">
        <f t="shared" si="4"/>
        <v>2.3E-2</v>
      </c>
      <c r="X8" s="243">
        <f t="shared" si="4"/>
        <v>2.3E-2</v>
      </c>
      <c r="Y8" s="243">
        <f t="shared" si="4"/>
        <v>2.3E-2</v>
      </c>
      <c r="Z8" s="243">
        <f t="shared" si="4"/>
        <v>2.3E-2</v>
      </c>
      <c r="AA8" s="243">
        <f t="shared" si="4"/>
        <v>2.3E-2</v>
      </c>
      <c r="AB8" s="243">
        <f t="shared" si="4"/>
        <v>2.3E-2</v>
      </c>
      <c r="AC8" s="243">
        <f t="shared" si="4"/>
        <v>2.3E-2</v>
      </c>
      <c r="AD8" s="243">
        <f t="shared" si="4"/>
        <v>2.3E-2</v>
      </c>
      <c r="AE8" s="243">
        <f t="shared" si="4"/>
        <v>2.3E-2</v>
      </c>
      <c r="AF8" s="243">
        <f t="shared" si="4"/>
        <v>2.3E-2</v>
      </c>
      <c r="AG8" s="243">
        <f t="shared" si="4"/>
        <v>2.3E-2</v>
      </c>
      <c r="AH8" s="243">
        <f t="shared" si="4"/>
        <v>2.3E-2</v>
      </c>
      <c r="AI8" s="243">
        <f t="shared" si="4"/>
        <v>2.3E-2</v>
      </c>
      <c r="AJ8" s="243">
        <f t="shared" si="4"/>
        <v>2.3E-2</v>
      </c>
      <c r="AK8" s="243">
        <f t="shared" si="4"/>
        <v>2.3E-2</v>
      </c>
      <c r="AL8" s="243">
        <f t="shared" si="4"/>
        <v>2.3E-2</v>
      </c>
      <c r="AM8" s="243">
        <f t="shared" si="4"/>
        <v>2.3E-2</v>
      </c>
      <c r="AN8" s="243">
        <f t="shared" si="4"/>
        <v>2.3E-2</v>
      </c>
      <c r="AO8" s="243">
        <f t="shared" si="4"/>
        <v>2.3E-2</v>
      </c>
      <c r="AP8" s="243">
        <f t="shared" si="4"/>
        <v>2.3E-2</v>
      </c>
      <c r="AQ8" s="243">
        <f t="shared" si="4"/>
        <v>2.3E-2</v>
      </c>
      <c r="AR8" s="243">
        <f t="shared" si="4"/>
        <v>2.3E-2</v>
      </c>
      <c r="AS8" s="243">
        <f t="shared" si="4"/>
        <v>2.3E-2</v>
      </c>
      <c r="AT8" s="243">
        <f t="shared" si="4"/>
        <v>2.3E-2</v>
      </c>
      <c r="AU8" s="243">
        <f t="shared" si="4"/>
        <v>2.3E-2</v>
      </c>
      <c r="AV8" s="243">
        <f t="shared" si="4"/>
        <v>2.3E-2</v>
      </c>
      <c r="AW8" s="243">
        <f t="shared" si="4"/>
        <v>2.3E-2</v>
      </c>
      <c r="AX8" s="243">
        <f t="shared" si="4"/>
        <v>2.3E-2</v>
      </c>
      <c r="AY8" s="243">
        <f t="shared" si="4"/>
        <v>2.3E-2</v>
      </c>
      <c r="AZ8" s="243">
        <f t="shared" si="4"/>
        <v>2.3E-2</v>
      </c>
      <c r="BA8" s="243">
        <f t="shared" si="4"/>
        <v>2.3E-2</v>
      </c>
      <c r="BB8" s="243">
        <f t="shared" si="4"/>
        <v>2.3E-2</v>
      </c>
      <c r="BC8" s="243">
        <f t="shared" si="4"/>
        <v>2.3E-2</v>
      </c>
      <c r="BD8" s="243">
        <f t="shared" si="4"/>
        <v>2.3E-2</v>
      </c>
      <c r="BE8" s="243">
        <f t="shared" si="4"/>
        <v>2.3E-2</v>
      </c>
      <c r="BF8" s="243">
        <f t="shared" si="4"/>
        <v>2.3E-2</v>
      </c>
      <c r="BG8" s="243">
        <f t="shared" si="4"/>
        <v>2.3E-2</v>
      </c>
      <c r="BH8" s="243">
        <f t="shared" si="4"/>
        <v>2.3E-2</v>
      </c>
      <c r="BI8" s="243">
        <f t="shared" si="4"/>
        <v>2.3E-2</v>
      </c>
      <c r="BJ8" s="243">
        <f t="shared" si="4"/>
        <v>2.3E-2</v>
      </c>
      <c r="BK8" s="243">
        <f t="shared" si="4"/>
        <v>2.3E-2</v>
      </c>
      <c r="BL8" s="243">
        <f t="shared" si="4"/>
        <v>2.3E-2</v>
      </c>
      <c r="BM8" s="243">
        <f t="shared" si="4"/>
        <v>2.3E-2</v>
      </c>
      <c r="BN8" s="243">
        <f t="shared" si="4"/>
        <v>2.3E-2</v>
      </c>
      <c r="BO8" s="243">
        <f t="shared" si="5"/>
        <v>2.3E-2</v>
      </c>
      <c r="BP8" s="243">
        <f t="shared" si="5"/>
        <v>2.3E-2</v>
      </c>
      <c r="BQ8" s="243">
        <f t="shared" si="5"/>
        <v>2.3E-2</v>
      </c>
      <c r="BR8" s="243">
        <f t="shared" si="5"/>
        <v>2.3E-2</v>
      </c>
      <c r="BS8" s="243">
        <f t="shared" si="5"/>
        <v>2.3E-2</v>
      </c>
      <c r="BT8" s="243">
        <f t="shared" si="5"/>
        <v>2.3E-2</v>
      </c>
      <c r="BU8" s="243">
        <f t="shared" si="5"/>
        <v>2.3E-2</v>
      </c>
      <c r="BV8" s="243">
        <f t="shared" si="5"/>
        <v>2.3E-2</v>
      </c>
      <c r="BW8" s="243">
        <f t="shared" si="5"/>
        <v>2.3E-2</v>
      </c>
      <c r="BX8" s="243">
        <f t="shared" si="5"/>
        <v>2.3E-2</v>
      </c>
      <c r="BY8" s="243">
        <f t="shared" si="5"/>
        <v>2.3E-2</v>
      </c>
      <c r="BZ8" s="243">
        <f t="shared" si="5"/>
        <v>2.3E-2</v>
      </c>
      <c r="CA8" s="243">
        <f t="shared" si="5"/>
        <v>2.3E-2</v>
      </c>
      <c r="CB8" s="243">
        <f t="shared" si="5"/>
        <v>2.3E-2</v>
      </c>
      <c r="CC8" s="243">
        <f t="shared" si="5"/>
        <v>2.3E-2</v>
      </c>
      <c r="CD8" s="243">
        <f t="shared" si="5"/>
        <v>2.3E-2</v>
      </c>
    </row>
    <row r="9" spans="1:82" s="87" customFormat="1">
      <c r="A9" s="244" t="s">
        <v>53</v>
      </c>
      <c r="B9" s="245">
        <v>567913</v>
      </c>
      <c r="C9" s="120">
        <v>583481</v>
      </c>
      <c r="D9" s="120">
        <v>599358</v>
      </c>
      <c r="E9" s="120">
        <v>615660</v>
      </c>
      <c r="F9" s="120">
        <v>632509</v>
      </c>
      <c r="G9" s="120">
        <v>649968</v>
      </c>
      <c r="H9" s="120">
        <v>668071</v>
      </c>
      <c r="I9" s="120">
        <v>686854</v>
      </c>
      <c r="J9" s="120">
        <v>706386</v>
      </c>
      <c r="K9" s="120">
        <v>726837</v>
      </c>
      <c r="L9" s="120">
        <v>748397</v>
      </c>
      <c r="M9" s="120">
        <v>771291</v>
      </c>
      <c r="N9" s="120">
        <v>795226</v>
      </c>
      <c r="O9" s="120">
        <v>820053</v>
      </c>
      <c r="P9" s="120">
        <v>845306</v>
      </c>
      <c r="Q9" s="120">
        <v>869990</v>
      </c>
      <c r="R9" s="120">
        <v>896798</v>
      </c>
      <c r="S9" s="120">
        <v>924478</v>
      </c>
      <c r="T9" s="120">
        <v>953096</v>
      </c>
      <c r="U9" s="120">
        <v>982738</v>
      </c>
      <c r="V9" s="120">
        <v>1013460</v>
      </c>
      <c r="W9" s="120">
        <v>1045231</v>
      </c>
      <c r="X9" s="120">
        <v>1077996</v>
      </c>
      <c r="Y9" s="120">
        <v>1111687</v>
      </c>
      <c r="Z9" s="120">
        <v>1146201</v>
      </c>
      <c r="AA9" s="120">
        <v>1181414</v>
      </c>
      <c r="AB9" s="120">
        <v>1217229</v>
      </c>
      <c r="AC9" s="120">
        <v>1253576</v>
      </c>
      <c r="AD9" s="120">
        <v>1290220</v>
      </c>
      <c r="AE9" s="120">
        <v>1326797</v>
      </c>
      <c r="AF9" s="120">
        <v>1362957</v>
      </c>
      <c r="AG9" s="120">
        <v>1398650</v>
      </c>
      <c r="AH9" s="120">
        <v>1433942</v>
      </c>
      <c r="AI9" s="120">
        <v>1469229</v>
      </c>
      <c r="AJ9" s="120">
        <v>1504964</v>
      </c>
      <c r="AK9" s="120">
        <v>1541351</v>
      </c>
      <c r="AL9" s="120">
        <v>1578507</v>
      </c>
      <c r="AM9" s="120">
        <v>1616720</v>
      </c>
      <c r="AN9" s="120">
        <v>1656181</v>
      </c>
      <c r="AO9" s="120">
        <v>1696900</v>
      </c>
      <c r="AP9" s="120">
        <v>1738897</v>
      </c>
      <c r="AQ9" s="120">
        <v>1782202</v>
      </c>
      <c r="AR9" s="120">
        <v>1826824</v>
      </c>
      <c r="AS9" s="120">
        <v>1872664</v>
      </c>
      <c r="AT9" s="120">
        <v>1919440</v>
      </c>
      <c r="AU9" s="120">
        <v>1966795</v>
      </c>
      <c r="AV9" s="120">
        <v>2014429</v>
      </c>
      <c r="AW9" s="120">
        <v>2062166</v>
      </c>
      <c r="AX9" s="120">
        <v>2110051</v>
      </c>
      <c r="AY9" s="120">
        <v>2158446</v>
      </c>
      <c r="AZ9" s="120">
        <v>2208169</v>
      </c>
      <c r="BA9" s="120">
        <v>2256753</v>
      </c>
      <c r="BB9" s="120">
        <v>2305168</v>
      </c>
      <c r="BC9" s="120">
        <v>2353263</v>
      </c>
      <c r="BD9" s="120">
        <v>2400893</v>
      </c>
      <c r="BE9" s="120">
        <v>2447936</v>
      </c>
      <c r="BF9" s="120">
        <v>2494371</v>
      </c>
      <c r="BG9" s="120">
        <v>2540197</v>
      </c>
      <c r="BH9" s="120">
        <v>2585493</v>
      </c>
      <c r="BI9" s="120">
        <v>2630379</v>
      </c>
      <c r="BJ9" s="120">
        <v>2674959</v>
      </c>
      <c r="BK9" s="120">
        <v>2719342</v>
      </c>
      <c r="BL9" s="120">
        <v>2763622</v>
      </c>
      <c r="BM9" s="120">
        <v>2807878</v>
      </c>
      <c r="BN9" s="120">
        <v>2852240</v>
      </c>
      <c r="BO9" s="120">
        <v>2896919</v>
      </c>
      <c r="BP9" s="120">
        <v>2941956</v>
      </c>
      <c r="BQ9" s="120">
        <v>2987246</v>
      </c>
      <c r="BR9" s="120">
        <v>3032555</v>
      </c>
      <c r="BS9" s="120">
        <v>3077708</v>
      </c>
      <c r="BT9" s="120">
        <v>3122671</v>
      </c>
      <c r="BU9" s="120">
        <v>3167319</v>
      </c>
      <c r="BV9" s="120">
        <v>3211433</v>
      </c>
      <c r="BW9" s="120">
        <v>3254767</v>
      </c>
      <c r="BX9" s="120">
        <v>3297089</v>
      </c>
      <c r="BY9" s="120">
        <v>3338257</v>
      </c>
      <c r="BZ9" s="120">
        <v>3378176</v>
      </c>
      <c r="CA9" s="120">
        <v>3416801</v>
      </c>
      <c r="CB9" s="120">
        <v>3454147</v>
      </c>
      <c r="CC9" s="120">
        <v>3490388</v>
      </c>
      <c r="CD9" s="120">
        <v>3525683</v>
      </c>
    </row>
    <row r="10" spans="1:82" s="4" customFormat="1">
      <c r="A10" s="202"/>
    </row>
    <row r="11" spans="1:82" s="4" customFormat="1">
      <c r="A11" s="246" t="s">
        <v>17</v>
      </c>
      <c r="B11" s="96"/>
      <c r="C11" s="96"/>
      <c r="D11" s="96"/>
      <c r="E11" s="96"/>
      <c r="F11" s="96"/>
      <c r="G11" s="96"/>
      <c r="H11" s="96"/>
      <c r="I11" s="96"/>
      <c r="J11" s="96"/>
      <c r="K11" s="96"/>
      <c r="L11" s="96"/>
      <c r="M11" s="96"/>
      <c r="N11" s="96"/>
      <c r="O11" s="96"/>
      <c r="P11" s="96"/>
      <c r="Q11" s="96"/>
      <c r="R11" s="96"/>
      <c r="S11" s="96"/>
      <c r="T11" s="96"/>
      <c r="U11" s="96"/>
      <c r="V11" s="96"/>
      <c r="W11" s="96"/>
      <c r="X11" s="96"/>
      <c r="Y11" s="96"/>
      <c r="Z11" s="96"/>
      <c r="AA11" s="96"/>
      <c r="AB11" s="96"/>
      <c r="AC11" s="96"/>
      <c r="AD11" s="96"/>
      <c r="AE11" s="96"/>
      <c r="AF11" s="96"/>
      <c r="AG11" s="96"/>
      <c r="AH11" s="96"/>
      <c r="AI11" s="96"/>
      <c r="AJ11" s="96"/>
      <c r="AK11" s="96"/>
      <c r="AL11" s="96"/>
      <c r="AM11" s="96"/>
      <c r="AN11" s="96"/>
      <c r="AO11" s="96"/>
      <c r="AP11" s="96"/>
      <c r="AQ11" s="96"/>
      <c r="AR11" s="96"/>
      <c r="AT11" s="96"/>
      <c r="AU11" s="96"/>
      <c r="AV11" s="96"/>
      <c r="AW11" s="96"/>
      <c r="AX11" s="96"/>
      <c r="AY11" s="96"/>
      <c r="AZ11" s="96"/>
      <c r="BA11" s="96"/>
      <c r="BB11" s="96"/>
      <c r="BC11" s="96"/>
      <c r="BD11" s="96"/>
      <c r="BE11" s="96"/>
      <c r="BF11" s="96"/>
      <c r="BG11" s="96"/>
      <c r="BH11" s="96"/>
      <c r="BI11" s="96"/>
      <c r="BJ11" s="96"/>
    </row>
    <row r="12" spans="1:82" s="183" customFormat="1">
      <c r="A12" s="236" t="s">
        <v>137</v>
      </c>
      <c r="B12" s="237">
        <v>0.14000000000000001</v>
      </c>
      <c r="C12" s="238">
        <f t="shared" ref="C12:BN16" si="7">$B12</f>
        <v>0.14000000000000001</v>
      </c>
      <c r="D12" s="238">
        <f t="shared" si="7"/>
        <v>0.14000000000000001</v>
      </c>
      <c r="E12" s="238">
        <f t="shared" si="7"/>
        <v>0.14000000000000001</v>
      </c>
      <c r="F12" s="238">
        <f t="shared" si="7"/>
        <v>0.14000000000000001</v>
      </c>
      <c r="G12" s="238">
        <f t="shared" si="7"/>
        <v>0.14000000000000001</v>
      </c>
      <c r="H12" s="238">
        <f t="shared" si="7"/>
        <v>0.14000000000000001</v>
      </c>
      <c r="I12" s="238">
        <f t="shared" si="7"/>
        <v>0.14000000000000001</v>
      </c>
      <c r="J12" s="238">
        <f t="shared" si="7"/>
        <v>0.14000000000000001</v>
      </c>
      <c r="K12" s="238">
        <f t="shared" si="7"/>
        <v>0.14000000000000001</v>
      </c>
      <c r="L12" s="238">
        <f t="shared" si="7"/>
        <v>0.14000000000000001</v>
      </c>
      <c r="M12" s="238">
        <f t="shared" si="7"/>
        <v>0.14000000000000001</v>
      </c>
      <c r="N12" s="238">
        <f t="shared" si="7"/>
        <v>0.14000000000000001</v>
      </c>
      <c r="O12" s="238">
        <f t="shared" si="7"/>
        <v>0.14000000000000001</v>
      </c>
      <c r="P12" s="238">
        <f t="shared" si="7"/>
        <v>0.14000000000000001</v>
      </c>
      <c r="Q12" s="238">
        <f t="shared" si="7"/>
        <v>0.14000000000000001</v>
      </c>
      <c r="R12" s="238">
        <f t="shared" si="7"/>
        <v>0.14000000000000001</v>
      </c>
      <c r="S12" s="238">
        <f t="shared" si="7"/>
        <v>0.14000000000000001</v>
      </c>
      <c r="T12" s="238">
        <f t="shared" si="7"/>
        <v>0.14000000000000001</v>
      </c>
      <c r="U12" s="238">
        <f t="shared" si="7"/>
        <v>0.14000000000000001</v>
      </c>
      <c r="V12" s="238">
        <f t="shared" si="7"/>
        <v>0.14000000000000001</v>
      </c>
      <c r="W12" s="238">
        <f t="shared" si="7"/>
        <v>0.14000000000000001</v>
      </c>
      <c r="X12" s="238">
        <f t="shared" si="7"/>
        <v>0.14000000000000001</v>
      </c>
      <c r="Y12" s="238">
        <f t="shared" si="7"/>
        <v>0.14000000000000001</v>
      </c>
      <c r="Z12" s="238">
        <f t="shared" si="7"/>
        <v>0.14000000000000001</v>
      </c>
      <c r="AA12" s="238">
        <f t="shared" si="7"/>
        <v>0.14000000000000001</v>
      </c>
      <c r="AB12" s="238">
        <f t="shared" si="7"/>
        <v>0.14000000000000001</v>
      </c>
      <c r="AC12" s="238">
        <f t="shared" si="7"/>
        <v>0.14000000000000001</v>
      </c>
      <c r="AD12" s="238">
        <f t="shared" si="7"/>
        <v>0.14000000000000001</v>
      </c>
      <c r="AE12" s="238">
        <f t="shared" si="7"/>
        <v>0.14000000000000001</v>
      </c>
      <c r="AF12" s="238">
        <f t="shared" si="7"/>
        <v>0.14000000000000001</v>
      </c>
      <c r="AG12" s="238">
        <f t="shared" si="7"/>
        <v>0.14000000000000001</v>
      </c>
      <c r="AH12" s="238">
        <f t="shared" si="7"/>
        <v>0.14000000000000001</v>
      </c>
      <c r="AI12" s="238">
        <f t="shared" si="7"/>
        <v>0.14000000000000001</v>
      </c>
      <c r="AJ12" s="238">
        <f t="shared" si="7"/>
        <v>0.14000000000000001</v>
      </c>
      <c r="AK12" s="238">
        <f t="shared" si="7"/>
        <v>0.14000000000000001</v>
      </c>
      <c r="AL12" s="238">
        <f t="shared" si="7"/>
        <v>0.14000000000000001</v>
      </c>
      <c r="AM12" s="238">
        <f t="shared" si="7"/>
        <v>0.14000000000000001</v>
      </c>
      <c r="AN12" s="238">
        <f t="shared" si="7"/>
        <v>0.14000000000000001</v>
      </c>
      <c r="AO12" s="238">
        <f t="shared" si="7"/>
        <v>0.14000000000000001</v>
      </c>
      <c r="AP12" s="238">
        <f t="shared" si="7"/>
        <v>0.14000000000000001</v>
      </c>
      <c r="AQ12" s="238">
        <f t="shared" si="7"/>
        <v>0.14000000000000001</v>
      </c>
      <c r="AR12" s="238">
        <f t="shared" si="7"/>
        <v>0.14000000000000001</v>
      </c>
      <c r="AS12" s="238">
        <f t="shared" si="7"/>
        <v>0.14000000000000001</v>
      </c>
      <c r="AT12" s="238">
        <f t="shared" si="7"/>
        <v>0.14000000000000001</v>
      </c>
      <c r="AU12" s="238">
        <f t="shared" si="7"/>
        <v>0.14000000000000001</v>
      </c>
      <c r="AV12" s="238">
        <f t="shared" si="7"/>
        <v>0.14000000000000001</v>
      </c>
      <c r="AW12" s="238">
        <f t="shared" si="7"/>
        <v>0.14000000000000001</v>
      </c>
      <c r="AX12" s="238">
        <f t="shared" si="7"/>
        <v>0.14000000000000001</v>
      </c>
      <c r="AY12" s="238">
        <f t="shared" si="7"/>
        <v>0.14000000000000001</v>
      </c>
      <c r="AZ12" s="238">
        <f t="shared" si="7"/>
        <v>0.14000000000000001</v>
      </c>
      <c r="BA12" s="238">
        <f t="shared" si="7"/>
        <v>0.14000000000000001</v>
      </c>
      <c r="BB12" s="238">
        <f t="shared" si="7"/>
        <v>0.14000000000000001</v>
      </c>
      <c r="BC12" s="238">
        <f t="shared" si="7"/>
        <v>0.14000000000000001</v>
      </c>
      <c r="BD12" s="238">
        <f t="shared" si="7"/>
        <v>0.14000000000000001</v>
      </c>
      <c r="BE12" s="238">
        <f t="shared" si="7"/>
        <v>0.14000000000000001</v>
      </c>
      <c r="BF12" s="238">
        <f t="shared" si="7"/>
        <v>0.14000000000000001</v>
      </c>
      <c r="BG12" s="238">
        <f t="shared" si="7"/>
        <v>0.14000000000000001</v>
      </c>
      <c r="BH12" s="238">
        <f t="shared" si="7"/>
        <v>0.14000000000000001</v>
      </c>
      <c r="BI12" s="238">
        <f t="shared" si="7"/>
        <v>0.14000000000000001</v>
      </c>
      <c r="BJ12" s="238">
        <f t="shared" si="7"/>
        <v>0.14000000000000001</v>
      </c>
      <c r="BK12" s="238">
        <f t="shared" si="7"/>
        <v>0.14000000000000001</v>
      </c>
      <c r="BL12" s="238">
        <f t="shared" si="7"/>
        <v>0.14000000000000001</v>
      </c>
      <c r="BM12" s="238">
        <f t="shared" si="7"/>
        <v>0.14000000000000001</v>
      </c>
      <c r="BN12" s="238">
        <f t="shared" si="7"/>
        <v>0.14000000000000001</v>
      </c>
      <c r="BO12" s="238">
        <f t="shared" ref="BO12:CD16" si="8">$B12</f>
        <v>0.14000000000000001</v>
      </c>
      <c r="BP12" s="238">
        <f t="shared" si="8"/>
        <v>0.14000000000000001</v>
      </c>
      <c r="BQ12" s="238">
        <f t="shared" si="8"/>
        <v>0.14000000000000001</v>
      </c>
      <c r="BR12" s="238">
        <f t="shared" si="8"/>
        <v>0.14000000000000001</v>
      </c>
      <c r="BS12" s="238">
        <f t="shared" si="8"/>
        <v>0.14000000000000001</v>
      </c>
      <c r="BT12" s="238">
        <f t="shared" si="8"/>
        <v>0.14000000000000001</v>
      </c>
      <c r="BU12" s="238">
        <f t="shared" si="8"/>
        <v>0.14000000000000001</v>
      </c>
      <c r="BV12" s="238">
        <f t="shared" si="8"/>
        <v>0.14000000000000001</v>
      </c>
      <c r="BW12" s="238">
        <f t="shared" si="8"/>
        <v>0.14000000000000001</v>
      </c>
      <c r="BX12" s="238">
        <f t="shared" si="8"/>
        <v>0.14000000000000001</v>
      </c>
      <c r="BY12" s="238">
        <f t="shared" si="8"/>
        <v>0.14000000000000001</v>
      </c>
      <c r="BZ12" s="238">
        <f t="shared" si="8"/>
        <v>0.14000000000000001</v>
      </c>
      <c r="CA12" s="238">
        <f t="shared" si="8"/>
        <v>0.14000000000000001</v>
      </c>
      <c r="CB12" s="238">
        <f t="shared" si="8"/>
        <v>0.14000000000000001</v>
      </c>
      <c r="CC12" s="238">
        <f t="shared" si="8"/>
        <v>0.14000000000000001</v>
      </c>
      <c r="CD12" s="238">
        <f t="shared" si="8"/>
        <v>0.14000000000000001</v>
      </c>
    </row>
    <row r="13" spans="1:82" s="183" customFormat="1">
      <c r="A13" s="183" t="s">
        <v>138</v>
      </c>
      <c r="B13" s="239">
        <f>1-B12-B14-B15-B16</f>
        <v>0.40399999999999991</v>
      </c>
      <c r="C13" s="238">
        <f>$B13</f>
        <v>0.40399999999999991</v>
      </c>
      <c r="D13" s="238">
        <f t="shared" si="7"/>
        <v>0.40399999999999991</v>
      </c>
      <c r="E13" s="238">
        <f t="shared" si="7"/>
        <v>0.40399999999999991</v>
      </c>
      <c r="F13" s="238">
        <f t="shared" si="7"/>
        <v>0.40399999999999991</v>
      </c>
      <c r="G13" s="238">
        <f t="shared" si="7"/>
        <v>0.40399999999999991</v>
      </c>
      <c r="H13" s="238">
        <f t="shared" si="7"/>
        <v>0.40399999999999991</v>
      </c>
      <c r="I13" s="238">
        <f t="shared" si="7"/>
        <v>0.40399999999999991</v>
      </c>
      <c r="J13" s="238">
        <f t="shared" si="7"/>
        <v>0.40399999999999991</v>
      </c>
      <c r="K13" s="238">
        <f t="shared" si="7"/>
        <v>0.40399999999999991</v>
      </c>
      <c r="L13" s="238">
        <f t="shared" si="7"/>
        <v>0.40399999999999991</v>
      </c>
      <c r="M13" s="238">
        <f t="shared" si="7"/>
        <v>0.40399999999999991</v>
      </c>
      <c r="N13" s="238">
        <f t="shared" si="7"/>
        <v>0.40399999999999991</v>
      </c>
      <c r="O13" s="238">
        <f t="shared" si="7"/>
        <v>0.40399999999999991</v>
      </c>
      <c r="P13" s="238">
        <f t="shared" si="7"/>
        <v>0.40399999999999991</v>
      </c>
      <c r="Q13" s="238">
        <f t="shared" si="7"/>
        <v>0.40399999999999991</v>
      </c>
      <c r="R13" s="238">
        <f t="shared" si="7"/>
        <v>0.40399999999999991</v>
      </c>
      <c r="S13" s="238">
        <f t="shared" si="7"/>
        <v>0.40399999999999991</v>
      </c>
      <c r="T13" s="238">
        <f t="shared" si="7"/>
        <v>0.40399999999999991</v>
      </c>
      <c r="U13" s="238">
        <f t="shared" si="7"/>
        <v>0.40399999999999991</v>
      </c>
      <c r="V13" s="238">
        <f t="shared" si="7"/>
        <v>0.40399999999999991</v>
      </c>
      <c r="W13" s="238">
        <f t="shared" si="7"/>
        <v>0.40399999999999991</v>
      </c>
      <c r="X13" s="238">
        <f t="shared" si="7"/>
        <v>0.40399999999999991</v>
      </c>
      <c r="Y13" s="238">
        <f t="shared" si="7"/>
        <v>0.40399999999999991</v>
      </c>
      <c r="Z13" s="238">
        <f t="shared" si="7"/>
        <v>0.40399999999999991</v>
      </c>
      <c r="AA13" s="238">
        <f t="shared" si="7"/>
        <v>0.40399999999999991</v>
      </c>
      <c r="AB13" s="238">
        <f t="shared" si="7"/>
        <v>0.40399999999999991</v>
      </c>
      <c r="AC13" s="238">
        <f t="shared" si="7"/>
        <v>0.40399999999999991</v>
      </c>
      <c r="AD13" s="238">
        <f t="shared" si="7"/>
        <v>0.40399999999999991</v>
      </c>
      <c r="AE13" s="238">
        <f t="shared" si="7"/>
        <v>0.40399999999999991</v>
      </c>
      <c r="AF13" s="238">
        <f t="shared" si="7"/>
        <v>0.40399999999999991</v>
      </c>
      <c r="AG13" s="238">
        <f t="shared" si="7"/>
        <v>0.40399999999999991</v>
      </c>
      <c r="AH13" s="238">
        <f t="shared" si="7"/>
        <v>0.40399999999999991</v>
      </c>
      <c r="AI13" s="238">
        <f t="shared" si="7"/>
        <v>0.40399999999999991</v>
      </c>
      <c r="AJ13" s="238">
        <f t="shared" si="7"/>
        <v>0.40399999999999991</v>
      </c>
      <c r="AK13" s="238">
        <f t="shared" si="7"/>
        <v>0.40399999999999991</v>
      </c>
      <c r="AL13" s="238">
        <f t="shared" si="7"/>
        <v>0.40399999999999991</v>
      </c>
      <c r="AM13" s="238">
        <f t="shared" si="7"/>
        <v>0.40399999999999991</v>
      </c>
      <c r="AN13" s="238">
        <f t="shared" si="7"/>
        <v>0.40399999999999991</v>
      </c>
      <c r="AO13" s="238">
        <f t="shared" si="7"/>
        <v>0.40399999999999991</v>
      </c>
      <c r="AP13" s="238">
        <f t="shared" si="7"/>
        <v>0.40399999999999991</v>
      </c>
      <c r="AQ13" s="238">
        <f t="shared" si="7"/>
        <v>0.40399999999999991</v>
      </c>
      <c r="AR13" s="238">
        <f t="shared" si="7"/>
        <v>0.40399999999999991</v>
      </c>
      <c r="AS13" s="238">
        <f t="shared" si="7"/>
        <v>0.40399999999999991</v>
      </c>
      <c r="AT13" s="238">
        <f t="shared" si="7"/>
        <v>0.40399999999999991</v>
      </c>
      <c r="AU13" s="238">
        <f t="shared" si="7"/>
        <v>0.40399999999999991</v>
      </c>
      <c r="AV13" s="238">
        <f t="shared" si="7"/>
        <v>0.40399999999999991</v>
      </c>
      <c r="AW13" s="238">
        <f t="shared" si="7"/>
        <v>0.40399999999999991</v>
      </c>
      <c r="AX13" s="238">
        <f t="shared" si="7"/>
        <v>0.40399999999999991</v>
      </c>
      <c r="AY13" s="238">
        <f t="shared" si="7"/>
        <v>0.40399999999999991</v>
      </c>
      <c r="AZ13" s="238">
        <f t="shared" si="7"/>
        <v>0.40399999999999991</v>
      </c>
      <c r="BA13" s="238">
        <f t="shared" si="7"/>
        <v>0.40399999999999991</v>
      </c>
      <c r="BB13" s="238">
        <f t="shared" si="7"/>
        <v>0.40399999999999991</v>
      </c>
      <c r="BC13" s="238">
        <f t="shared" si="7"/>
        <v>0.40399999999999991</v>
      </c>
      <c r="BD13" s="238">
        <f t="shared" si="7"/>
        <v>0.40399999999999991</v>
      </c>
      <c r="BE13" s="238">
        <f t="shared" si="7"/>
        <v>0.40399999999999991</v>
      </c>
      <c r="BF13" s="238">
        <f t="shared" si="7"/>
        <v>0.40399999999999991</v>
      </c>
      <c r="BG13" s="238">
        <f t="shared" si="7"/>
        <v>0.40399999999999991</v>
      </c>
      <c r="BH13" s="238">
        <f t="shared" si="7"/>
        <v>0.40399999999999991</v>
      </c>
      <c r="BI13" s="238">
        <f t="shared" si="7"/>
        <v>0.40399999999999991</v>
      </c>
      <c r="BJ13" s="238">
        <f t="shared" si="7"/>
        <v>0.40399999999999991</v>
      </c>
      <c r="BK13" s="238">
        <f t="shared" si="7"/>
        <v>0.40399999999999991</v>
      </c>
      <c r="BL13" s="238">
        <f t="shared" si="7"/>
        <v>0.40399999999999991</v>
      </c>
      <c r="BM13" s="238">
        <f t="shared" si="7"/>
        <v>0.40399999999999991</v>
      </c>
      <c r="BN13" s="238">
        <f t="shared" si="7"/>
        <v>0.40399999999999991</v>
      </c>
      <c r="BO13" s="238">
        <f t="shared" si="8"/>
        <v>0.40399999999999991</v>
      </c>
      <c r="BP13" s="238">
        <f t="shared" si="8"/>
        <v>0.40399999999999991</v>
      </c>
      <c r="BQ13" s="238">
        <f t="shared" si="8"/>
        <v>0.40399999999999991</v>
      </c>
      <c r="BR13" s="238">
        <f t="shared" si="8"/>
        <v>0.40399999999999991</v>
      </c>
      <c r="BS13" s="238">
        <f t="shared" si="8"/>
        <v>0.40399999999999991</v>
      </c>
      <c r="BT13" s="238">
        <f t="shared" si="8"/>
        <v>0.40399999999999991</v>
      </c>
      <c r="BU13" s="238">
        <f t="shared" si="8"/>
        <v>0.40399999999999991</v>
      </c>
      <c r="BV13" s="238">
        <f t="shared" si="8"/>
        <v>0.40399999999999991</v>
      </c>
      <c r="BW13" s="238">
        <f t="shared" si="8"/>
        <v>0.40399999999999991</v>
      </c>
      <c r="BX13" s="238">
        <f t="shared" si="8"/>
        <v>0.40399999999999991</v>
      </c>
      <c r="BY13" s="238">
        <f t="shared" si="8"/>
        <v>0.40399999999999991</v>
      </c>
      <c r="BZ13" s="238">
        <f t="shared" si="8"/>
        <v>0.40399999999999991</v>
      </c>
      <c r="CA13" s="238">
        <f t="shared" si="8"/>
        <v>0.40399999999999991</v>
      </c>
      <c r="CB13" s="238">
        <f t="shared" si="8"/>
        <v>0.40399999999999991</v>
      </c>
      <c r="CC13" s="238">
        <f t="shared" si="8"/>
        <v>0.40399999999999991</v>
      </c>
      <c r="CD13" s="238">
        <f t="shared" si="8"/>
        <v>0.40399999999999991</v>
      </c>
    </row>
    <row r="14" spans="1:82" s="183" customFormat="1">
      <c r="A14" s="183" t="s">
        <v>139</v>
      </c>
      <c r="B14" s="237">
        <v>0.28000000000000003</v>
      </c>
      <c r="C14" s="238">
        <f t="shared" ref="C14:C16" si="9">$B14</f>
        <v>0.28000000000000003</v>
      </c>
      <c r="D14" s="238">
        <f t="shared" si="7"/>
        <v>0.28000000000000003</v>
      </c>
      <c r="E14" s="238">
        <f t="shared" si="7"/>
        <v>0.28000000000000003</v>
      </c>
      <c r="F14" s="238">
        <f t="shared" si="7"/>
        <v>0.28000000000000003</v>
      </c>
      <c r="G14" s="238">
        <f t="shared" si="7"/>
        <v>0.28000000000000003</v>
      </c>
      <c r="H14" s="238">
        <f t="shared" si="7"/>
        <v>0.28000000000000003</v>
      </c>
      <c r="I14" s="238">
        <f t="shared" si="7"/>
        <v>0.28000000000000003</v>
      </c>
      <c r="J14" s="238">
        <f t="shared" si="7"/>
        <v>0.28000000000000003</v>
      </c>
      <c r="K14" s="238">
        <f t="shared" si="7"/>
        <v>0.28000000000000003</v>
      </c>
      <c r="L14" s="238">
        <f t="shared" si="7"/>
        <v>0.28000000000000003</v>
      </c>
      <c r="M14" s="238">
        <f t="shared" si="7"/>
        <v>0.28000000000000003</v>
      </c>
      <c r="N14" s="238">
        <f t="shared" si="7"/>
        <v>0.28000000000000003</v>
      </c>
      <c r="O14" s="238">
        <f t="shared" si="7"/>
        <v>0.28000000000000003</v>
      </c>
      <c r="P14" s="238">
        <f t="shared" si="7"/>
        <v>0.28000000000000003</v>
      </c>
      <c r="Q14" s="238">
        <f t="shared" si="7"/>
        <v>0.28000000000000003</v>
      </c>
      <c r="R14" s="238">
        <f t="shared" si="7"/>
        <v>0.28000000000000003</v>
      </c>
      <c r="S14" s="238">
        <f t="shared" si="7"/>
        <v>0.28000000000000003</v>
      </c>
      <c r="T14" s="238">
        <f t="shared" si="7"/>
        <v>0.28000000000000003</v>
      </c>
      <c r="U14" s="238">
        <f t="shared" si="7"/>
        <v>0.28000000000000003</v>
      </c>
      <c r="V14" s="238">
        <f t="shared" si="7"/>
        <v>0.28000000000000003</v>
      </c>
      <c r="W14" s="238">
        <f t="shared" si="7"/>
        <v>0.28000000000000003</v>
      </c>
      <c r="X14" s="238">
        <f t="shared" si="7"/>
        <v>0.28000000000000003</v>
      </c>
      <c r="Y14" s="238">
        <f t="shared" si="7"/>
        <v>0.28000000000000003</v>
      </c>
      <c r="Z14" s="238">
        <f t="shared" si="7"/>
        <v>0.28000000000000003</v>
      </c>
      <c r="AA14" s="238">
        <f t="shared" si="7"/>
        <v>0.28000000000000003</v>
      </c>
      <c r="AB14" s="238">
        <f t="shared" si="7"/>
        <v>0.28000000000000003</v>
      </c>
      <c r="AC14" s="238">
        <f t="shared" si="7"/>
        <v>0.28000000000000003</v>
      </c>
      <c r="AD14" s="238">
        <f t="shared" si="7"/>
        <v>0.28000000000000003</v>
      </c>
      <c r="AE14" s="238">
        <f t="shared" si="7"/>
        <v>0.28000000000000003</v>
      </c>
      <c r="AF14" s="238">
        <f t="shared" si="7"/>
        <v>0.28000000000000003</v>
      </c>
      <c r="AG14" s="238">
        <f t="shared" si="7"/>
        <v>0.28000000000000003</v>
      </c>
      <c r="AH14" s="238">
        <f t="shared" si="7"/>
        <v>0.28000000000000003</v>
      </c>
      <c r="AI14" s="238">
        <f t="shared" si="7"/>
        <v>0.28000000000000003</v>
      </c>
      <c r="AJ14" s="238">
        <f t="shared" si="7"/>
        <v>0.28000000000000003</v>
      </c>
      <c r="AK14" s="238">
        <f t="shared" si="7"/>
        <v>0.28000000000000003</v>
      </c>
      <c r="AL14" s="238">
        <f t="shared" si="7"/>
        <v>0.28000000000000003</v>
      </c>
      <c r="AM14" s="238">
        <f t="shared" si="7"/>
        <v>0.28000000000000003</v>
      </c>
      <c r="AN14" s="238">
        <f t="shared" si="7"/>
        <v>0.28000000000000003</v>
      </c>
      <c r="AO14" s="238">
        <f t="shared" si="7"/>
        <v>0.28000000000000003</v>
      </c>
      <c r="AP14" s="238">
        <f t="shared" si="7"/>
        <v>0.28000000000000003</v>
      </c>
      <c r="AQ14" s="238">
        <f t="shared" si="7"/>
        <v>0.28000000000000003</v>
      </c>
      <c r="AR14" s="238">
        <f t="shared" si="7"/>
        <v>0.28000000000000003</v>
      </c>
      <c r="AS14" s="238">
        <f t="shared" si="7"/>
        <v>0.28000000000000003</v>
      </c>
      <c r="AT14" s="238">
        <f t="shared" si="7"/>
        <v>0.28000000000000003</v>
      </c>
      <c r="AU14" s="238">
        <f t="shared" si="7"/>
        <v>0.28000000000000003</v>
      </c>
      <c r="AV14" s="238">
        <f t="shared" si="7"/>
        <v>0.28000000000000003</v>
      </c>
      <c r="AW14" s="238">
        <f t="shared" si="7"/>
        <v>0.28000000000000003</v>
      </c>
      <c r="AX14" s="238">
        <f t="shared" si="7"/>
        <v>0.28000000000000003</v>
      </c>
      <c r="AY14" s="238">
        <f t="shared" si="7"/>
        <v>0.28000000000000003</v>
      </c>
      <c r="AZ14" s="238">
        <f t="shared" si="7"/>
        <v>0.28000000000000003</v>
      </c>
      <c r="BA14" s="238">
        <f t="shared" si="7"/>
        <v>0.28000000000000003</v>
      </c>
      <c r="BB14" s="238">
        <f t="shared" si="7"/>
        <v>0.28000000000000003</v>
      </c>
      <c r="BC14" s="238">
        <f t="shared" si="7"/>
        <v>0.28000000000000003</v>
      </c>
      <c r="BD14" s="238">
        <f t="shared" si="7"/>
        <v>0.28000000000000003</v>
      </c>
      <c r="BE14" s="238">
        <f t="shared" si="7"/>
        <v>0.28000000000000003</v>
      </c>
      <c r="BF14" s="238">
        <f t="shared" si="7"/>
        <v>0.28000000000000003</v>
      </c>
      <c r="BG14" s="238">
        <f t="shared" si="7"/>
        <v>0.28000000000000003</v>
      </c>
      <c r="BH14" s="238">
        <f t="shared" si="7"/>
        <v>0.28000000000000003</v>
      </c>
      <c r="BI14" s="238">
        <f t="shared" si="7"/>
        <v>0.28000000000000003</v>
      </c>
      <c r="BJ14" s="238">
        <f t="shared" si="7"/>
        <v>0.28000000000000003</v>
      </c>
      <c r="BK14" s="238">
        <f t="shared" si="7"/>
        <v>0.28000000000000003</v>
      </c>
      <c r="BL14" s="238">
        <f t="shared" si="7"/>
        <v>0.28000000000000003</v>
      </c>
      <c r="BM14" s="238">
        <f t="shared" si="7"/>
        <v>0.28000000000000003</v>
      </c>
      <c r="BN14" s="238">
        <f t="shared" si="7"/>
        <v>0.28000000000000003</v>
      </c>
      <c r="BO14" s="238">
        <f t="shared" si="8"/>
        <v>0.28000000000000003</v>
      </c>
      <c r="BP14" s="238">
        <f t="shared" si="8"/>
        <v>0.28000000000000003</v>
      </c>
      <c r="BQ14" s="238">
        <f t="shared" si="8"/>
        <v>0.28000000000000003</v>
      </c>
      <c r="BR14" s="238">
        <f t="shared" si="8"/>
        <v>0.28000000000000003</v>
      </c>
      <c r="BS14" s="238">
        <f t="shared" si="8"/>
        <v>0.28000000000000003</v>
      </c>
      <c r="BT14" s="238">
        <f t="shared" si="8"/>
        <v>0.28000000000000003</v>
      </c>
      <c r="BU14" s="238">
        <f t="shared" si="8"/>
        <v>0.28000000000000003</v>
      </c>
      <c r="BV14" s="238">
        <f t="shared" si="8"/>
        <v>0.28000000000000003</v>
      </c>
      <c r="BW14" s="238">
        <f t="shared" si="8"/>
        <v>0.28000000000000003</v>
      </c>
      <c r="BX14" s="238">
        <f t="shared" si="8"/>
        <v>0.28000000000000003</v>
      </c>
      <c r="BY14" s="238">
        <f t="shared" si="8"/>
        <v>0.28000000000000003</v>
      </c>
      <c r="BZ14" s="238">
        <f t="shared" si="8"/>
        <v>0.28000000000000003</v>
      </c>
      <c r="CA14" s="238">
        <f t="shared" si="8"/>
        <v>0.28000000000000003</v>
      </c>
      <c r="CB14" s="238">
        <f t="shared" si="8"/>
        <v>0.28000000000000003</v>
      </c>
      <c r="CC14" s="238">
        <f t="shared" si="8"/>
        <v>0.28000000000000003</v>
      </c>
      <c r="CD14" s="238">
        <f t="shared" si="8"/>
        <v>0.28000000000000003</v>
      </c>
    </row>
    <row r="15" spans="1:82" s="240" customFormat="1">
      <c r="A15" s="240" t="s">
        <v>140</v>
      </c>
      <c r="B15" s="237">
        <v>0.16</v>
      </c>
      <c r="C15" s="238">
        <f t="shared" si="9"/>
        <v>0.16</v>
      </c>
      <c r="D15" s="238">
        <f t="shared" si="7"/>
        <v>0.16</v>
      </c>
      <c r="E15" s="238">
        <f t="shared" si="7"/>
        <v>0.16</v>
      </c>
      <c r="F15" s="238">
        <f t="shared" si="7"/>
        <v>0.16</v>
      </c>
      <c r="G15" s="238">
        <f t="shared" si="7"/>
        <v>0.16</v>
      </c>
      <c r="H15" s="238">
        <f t="shared" si="7"/>
        <v>0.16</v>
      </c>
      <c r="I15" s="238">
        <f t="shared" si="7"/>
        <v>0.16</v>
      </c>
      <c r="J15" s="238">
        <f t="shared" si="7"/>
        <v>0.16</v>
      </c>
      <c r="K15" s="238">
        <f t="shared" si="7"/>
        <v>0.16</v>
      </c>
      <c r="L15" s="238">
        <f t="shared" si="7"/>
        <v>0.16</v>
      </c>
      <c r="M15" s="238">
        <f t="shared" si="7"/>
        <v>0.16</v>
      </c>
      <c r="N15" s="238">
        <f t="shared" si="7"/>
        <v>0.16</v>
      </c>
      <c r="O15" s="238">
        <f t="shared" si="7"/>
        <v>0.16</v>
      </c>
      <c r="P15" s="238">
        <f t="shared" si="7"/>
        <v>0.16</v>
      </c>
      <c r="Q15" s="238">
        <f t="shared" si="7"/>
        <v>0.16</v>
      </c>
      <c r="R15" s="238">
        <f t="shared" si="7"/>
        <v>0.16</v>
      </c>
      <c r="S15" s="238">
        <f t="shared" si="7"/>
        <v>0.16</v>
      </c>
      <c r="T15" s="238">
        <f t="shared" si="7"/>
        <v>0.16</v>
      </c>
      <c r="U15" s="238">
        <f t="shared" si="7"/>
        <v>0.16</v>
      </c>
      <c r="V15" s="238">
        <f t="shared" si="7"/>
        <v>0.16</v>
      </c>
      <c r="W15" s="238">
        <f t="shared" si="7"/>
        <v>0.16</v>
      </c>
      <c r="X15" s="238">
        <f t="shared" si="7"/>
        <v>0.16</v>
      </c>
      <c r="Y15" s="238">
        <f t="shared" si="7"/>
        <v>0.16</v>
      </c>
      <c r="Z15" s="238">
        <f t="shared" si="7"/>
        <v>0.16</v>
      </c>
      <c r="AA15" s="238">
        <f t="shared" si="7"/>
        <v>0.16</v>
      </c>
      <c r="AB15" s="238">
        <f t="shared" si="7"/>
        <v>0.16</v>
      </c>
      <c r="AC15" s="238">
        <f t="shared" si="7"/>
        <v>0.16</v>
      </c>
      <c r="AD15" s="238">
        <f t="shared" si="7"/>
        <v>0.16</v>
      </c>
      <c r="AE15" s="238">
        <f t="shared" si="7"/>
        <v>0.16</v>
      </c>
      <c r="AF15" s="238">
        <f t="shared" si="7"/>
        <v>0.16</v>
      </c>
      <c r="AG15" s="238">
        <f t="shared" si="7"/>
        <v>0.16</v>
      </c>
      <c r="AH15" s="238">
        <f t="shared" si="7"/>
        <v>0.16</v>
      </c>
      <c r="AI15" s="238">
        <f t="shared" si="7"/>
        <v>0.16</v>
      </c>
      <c r="AJ15" s="238">
        <f t="shared" si="7"/>
        <v>0.16</v>
      </c>
      <c r="AK15" s="238">
        <f t="shared" si="7"/>
        <v>0.16</v>
      </c>
      <c r="AL15" s="238">
        <f t="shared" si="7"/>
        <v>0.16</v>
      </c>
      <c r="AM15" s="238">
        <f t="shared" si="7"/>
        <v>0.16</v>
      </c>
      <c r="AN15" s="238">
        <f t="shared" si="7"/>
        <v>0.16</v>
      </c>
      <c r="AO15" s="238">
        <f t="shared" si="7"/>
        <v>0.16</v>
      </c>
      <c r="AP15" s="238">
        <f t="shared" si="7"/>
        <v>0.16</v>
      </c>
      <c r="AQ15" s="238">
        <f t="shared" si="7"/>
        <v>0.16</v>
      </c>
      <c r="AR15" s="238">
        <f t="shared" si="7"/>
        <v>0.16</v>
      </c>
      <c r="AS15" s="238">
        <f t="shared" si="7"/>
        <v>0.16</v>
      </c>
      <c r="AT15" s="238">
        <f t="shared" si="7"/>
        <v>0.16</v>
      </c>
      <c r="AU15" s="238">
        <f t="shared" si="7"/>
        <v>0.16</v>
      </c>
      <c r="AV15" s="238">
        <f t="shared" si="7"/>
        <v>0.16</v>
      </c>
      <c r="AW15" s="238">
        <f t="shared" si="7"/>
        <v>0.16</v>
      </c>
      <c r="AX15" s="238">
        <f t="shared" si="7"/>
        <v>0.16</v>
      </c>
      <c r="AY15" s="238">
        <f t="shared" si="7"/>
        <v>0.16</v>
      </c>
      <c r="AZ15" s="238">
        <f t="shared" si="7"/>
        <v>0.16</v>
      </c>
      <c r="BA15" s="238">
        <f t="shared" si="7"/>
        <v>0.16</v>
      </c>
      <c r="BB15" s="238">
        <f t="shared" si="7"/>
        <v>0.16</v>
      </c>
      <c r="BC15" s="238">
        <f t="shared" si="7"/>
        <v>0.16</v>
      </c>
      <c r="BD15" s="238">
        <f t="shared" si="7"/>
        <v>0.16</v>
      </c>
      <c r="BE15" s="238">
        <f t="shared" si="7"/>
        <v>0.16</v>
      </c>
      <c r="BF15" s="238">
        <f t="shared" si="7"/>
        <v>0.16</v>
      </c>
      <c r="BG15" s="238">
        <f t="shared" si="7"/>
        <v>0.16</v>
      </c>
      <c r="BH15" s="238">
        <f t="shared" si="7"/>
        <v>0.16</v>
      </c>
      <c r="BI15" s="238">
        <f t="shared" si="7"/>
        <v>0.16</v>
      </c>
      <c r="BJ15" s="238">
        <f t="shared" si="7"/>
        <v>0.16</v>
      </c>
      <c r="BK15" s="238">
        <f t="shared" si="7"/>
        <v>0.16</v>
      </c>
      <c r="BL15" s="238">
        <f t="shared" si="7"/>
        <v>0.16</v>
      </c>
      <c r="BM15" s="238">
        <f t="shared" si="7"/>
        <v>0.16</v>
      </c>
      <c r="BN15" s="238">
        <f t="shared" si="7"/>
        <v>0.16</v>
      </c>
      <c r="BO15" s="238">
        <f t="shared" si="8"/>
        <v>0.16</v>
      </c>
      <c r="BP15" s="238">
        <f t="shared" si="8"/>
        <v>0.16</v>
      </c>
      <c r="BQ15" s="238">
        <f t="shared" si="8"/>
        <v>0.16</v>
      </c>
      <c r="BR15" s="238">
        <f t="shared" si="8"/>
        <v>0.16</v>
      </c>
      <c r="BS15" s="238">
        <f t="shared" si="8"/>
        <v>0.16</v>
      </c>
      <c r="BT15" s="238">
        <f t="shared" si="8"/>
        <v>0.16</v>
      </c>
      <c r="BU15" s="238">
        <f t="shared" si="8"/>
        <v>0.16</v>
      </c>
      <c r="BV15" s="238">
        <f t="shared" si="8"/>
        <v>0.16</v>
      </c>
      <c r="BW15" s="238">
        <f t="shared" si="8"/>
        <v>0.16</v>
      </c>
      <c r="BX15" s="238">
        <f t="shared" si="8"/>
        <v>0.16</v>
      </c>
      <c r="BY15" s="238">
        <f t="shared" si="8"/>
        <v>0.16</v>
      </c>
      <c r="BZ15" s="238">
        <f t="shared" si="8"/>
        <v>0.16</v>
      </c>
      <c r="CA15" s="238">
        <f t="shared" si="8"/>
        <v>0.16</v>
      </c>
      <c r="CB15" s="238">
        <f t="shared" si="8"/>
        <v>0.16</v>
      </c>
      <c r="CC15" s="238">
        <f t="shared" si="8"/>
        <v>0.16</v>
      </c>
      <c r="CD15" s="238">
        <f t="shared" si="8"/>
        <v>0.16</v>
      </c>
    </row>
    <row r="16" spans="1:82" s="243" customFormat="1">
      <c r="A16" s="243" t="s">
        <v>141</v>
      </c>
      <c r="B16" s="242">
        <v>1.6E-2</v>
      </c>
      <c r="C16" s="243">
        <f t="shared" si="9"/>
        <v>1.6E-2</v>
      </c>
      <c r="D16" s="243">
        <f t="shared" si="7"/>
        <v>1.6E-2</v>
      </c>
      <c r="E16" s="243">
        <f t="shared" si="7"/>
        <v>1.6E-2</v>
      </c>
      <c r="F16" s="243">
        <f t="shared" ref="F16:BO16" si="10">$B16</f>
        <v>1.6E-2</v>
      </c>
      <c r="G16" s="243">
        <f t="shared" si="10"/>
        <v>1.6E-2</v>
      </c>
      <c r="H16" s="243">
        <f t="shared" si="10"/>
        <v>1.6E-2</v>
      </c>
      <c r="I16" s="243">
        <f t="shared" si="10"/>
        <v>1.6E-2</v>
      </c>
      <c r="J16" s="243">
        <f t="shared" si="10"/>
        <v>1.6E-2</v>
      </c>
      <c r="K16" s="243">
        <f t="shared" si="10"/>
        <v>1.6E-2</v>
      </c>
      <c r="L16" s="243">
        <f t="shared" si="10"/>
        <v>1.6E-2</v>
      </c>
      <c r="M16" s="243">
        <f t="shared" si="10"/>
        <v>1.6E-2</v>
      </c>
      <c r="N16" s="243">
        <f t="shared" si="10"/>
        <v>1.6E-2</v>
      </c>
      <c r="O16" s="243">
        <f t="shared" si="10"/>
        <v>1.6E-2</v>
      </c>
      <c r="P16" s="243">
        <f t="shared" si="10"/>
        <v>1.6E-2</v>
      </c>
      <c r="Q16" s="243">
        <f t="shared" si="10"/>
        <v>1.6E-2</v>
      </c>
      <c r="R16" s="243">
        <f t="shared" si="10"/>
        <v>1.6E-2</v>
      </c>
      <c r="S16" s="243">
        <f t="shared" si="10"/>
        <v>1.6E-2</v>
      </c>
      <c r="T16" s="243">
        <f t="shared" si="10"/>
        <v>1.6E-2</v>
      </c>
      <c r="U16" s="243">
        <f t="shared" si="10"/>
        <v>1.6E-2</v>
      </c>
      <c r="V16" s="243">
        <f t="shared" si="10"/>
        <v>1.6E-2</v>
      </c>
      <c r="W16" s="243">
        <f t="shared" si="10"/>
        <v>1.6E-2</v>
      </c>
      <c r="X16" s="243">
        <f t="shared" si="10"/>
        <v>1.6E-2</v>
      </c>
      <c r="Y16" s="243">
        <f t="shared" si="10"/>
        <v>1.6E-2</v>
      </c>
      <c r="Z16" s="243">
        <f t="shared" si="10"/>
        <v>1.6E-2</v>
      </c>
      <c r="AA16" s="243">
        <f t="shared" si="10"/>
        <v>1.6E-2</v>
      </c>
      <c r="AB16" s="243">
        <f t="shared" si="10"/>
        <v>1.6E-2</v>
      </c>
      <c r="AC16" s="243">
        <f t="shared" si="10"/>
        <v>1.6E-2</v>
      </c>
      <c r="AD16" s="243">
        <f t="shared" si="10"/>
        <v>1.6E-2</v>
      </c>
      <c r="AE16" s="243">
        <f t="shared" si="10"/>
        <v>1.6E-2</v>
      </c>
      <c r="AF16" s="243">
        <f t="shared" si="10"/>
        <v>1.6E-2</v>
      </c>
      <c r="AG16" s="243">
        <f t="shared" si="10"/>
        <v>1.6E-2</v>
      </c>
      <c r="AH16" s="243">
        <f t="shared" si="10"/>
        <v>1.6E-2</v>
      </c>
      <c r="AI16" s="243">
        <f t="shared" si="10"/>
        <v>1.6E-2</v>
      </c>
      <c r="AJ16" s="243">
        <f t="shared" si="10"/>
        <v>1.6E-2</v>
      </c>
      <c r="AK16" s="243">
        <f t="shared" si="10"/>
        <v>1.6E-2</v>
      </c>
      <c r="AL16" s="243">
        <f t="shared" si="10"/>
        <v>1.6E-2</v>
      </c>
      <c r="AM16" s="243">
        <f t="shared" si="10"/>
        <v>1.6E-2</v>
      </c>
      <c r="AN16" s="243">
        <f t="shared" si="10"/>
        <v>1.6E-2</v>
      </c>
      <c r="AO16" s="243">
        <f t="shared" si="10"/>
        <v>1.6E-2</v>
      </c>
      <c r="AP16" s="243">
        <f t="shared" si="10"/>
        <v>1.6E-2</v>
      </c>
      <c r="AQ16" s="243">
        <f t="shared" si="10"/>
        <v>1.6E-2</v>
      </c>
      <c r="AR16" s="243">
        <f t="shared" si="10"/>
        <v>1.6E-2</v>
      </c>
      <c r="AS16" s="243">
        <f t="shared" si="10"/>
        <v>1.6E-2</v>
      </c>
      <c r="AT16" s="243">
        <f t="shared" si="10"/>
        <v>1.6E-2</v>
      </c>
      <c r="AU16" s="243">
        <f t="shared" si="10"/>
        <v>1.6E-2</v>
      </c>
      <c r="AV16" s="243">
        <f t="shared" si="10"/>
        <v>1.6E-2</v>
      </c>
      <c r="AW16" s="243">
        <f t="shared" si="10"/>
        <v>1.6E-2</v>
      </c>
      <c r="AX16" s="243">
        <f t="shared" si="10"/>
        <v>1.6E-2</v>
      </c>
      <c r="AY16" s="243">
        <f t="shared" si="10"/>
        <v>1.6E-2</v>
      </c>
      <c r="AZ16" s="243">
        <f t="shared" si="10"/>
        <v>1.6E-2</v>
      </c>
      <c r="BA16" s="243">
        <f t="shared" si="10"/>
        <v>1.6E-2</v>
      </c>
      <c r="BB16" s="243">
        <f t="shared" si="10"/>
        <v>1.6E-2</v>
      </c>
      <c r="BC16" s="243">
        <f t="shared" si="10"/>
        <v>1.6E-2</v>
      </c>
      <c r="BD16" s="243">
        <f t="shared" si="10"/>
        <v>1.6E-2</v>
      </c>
      <c r="BE16" s="243">
        <f t="shared" si="10"/>
        <v>1.6E-2</v>
      </c>
      <c r="BF16" s="243">
        <f t="shared" si="10"/>
        <v>1.6E-2</v>
      </c>
      <c r="BG16" s="243">
        <f t="shared" si="10"/>
        <v>1.6E-2</v>
      </c>
      <c r="BH16" s="243">
        <f t="shared" si="10"/>
        <v>1.6E-2</v>
      </c>
      <c r="BI16" s="243">
        <f t="shared" si="10"/>
        <v>1.6E-2</v>
      </c>
      <c r="BJ16" s="243">
        <f t="shared" si="10"/>
        <v>1.6E-2</v>
      </c>
      <c r="BK16" s="243">
        <f t="shared" si="10"/>
        <v>1.6E-2</v>
      </c>
      <c r="BL16" s="243">
        <f t="shared" si="10"/>
        <v>1.6E-2</v>
      </c>
      <c r="BM16" s="243">
        <f t="shared" si="10"/>
        <v>1.6E-2</v>
      </c>
      <c r="BN16" s="243">
        <f t="shared" si="10"/>
        <v>1.6E-2</v>
      </c>
      <c r="BO16" s="243">
        <f t="shared" si="10"/>
        <v>1.6E-2</v>
      </c>
      <c r="BP16" s="243">
        <f t="shared" si="8"/>
        <v>1.6E-2</v>
      </c>
      <c r="BQ16" s="243">
        <f t="shared" si="8"/>
        <v>1.6E-2</v>
      </c>
      <c r="BR16" s="243">
        <f t="shared" si="8"/>
        <v>1.6E-2</v>
      </c>
      <c r="BS16" s="243">
        <f t="shared" si="8"/>
        <v>1.6E-2</v>
      </c>
      <c r="BT16" s="243">
        <f t="shared" si="8"/>
        <v>1.6E-2</v>
      </c>
      <c r="BU16" s="243">
        <f t="shared" si="8"/>
        <v>1.6E-2</v>
      </c>
      <c r="BV16" s="243">
        <f t="shared" si="8"/>
        <v>1.6E-2</v>
      </c>
      <c r="BW16" s="243">
        <f t="shared" si="8"/>
        <v>1.6E-2</v>
      </c>
      <c r="BX16" s="243">
        <f t="shared" si="8"/>
        <v>1.6E-2</v>
      </c>
      <c r="BY16" s="243">
        <f t="shared" si="8"/>
        <v>1.6E-2</v>
      </c>
      <c r="BZ16" s="243">
        <f t="shared" si="8"/>
        <v>1.6E-2</v>
      </c>
      <c r="CA16" s="243">
        <f t="shared" si="8"/>
        <v>1.6E-2</v>
      </c>
      <c r="CB16" s="243">
        <f t="shared" si="8"/>
        <v>1.6E-2</v>
      </c>
      <c r="CC16" s="243">
        <f t="shared" si="8"/>
        <v>1.6E-2</v>
      </c>
      <c r="CD16" s="243">
        <f t="shared" si="8"/>
        <v>1.6E-2</v>
      </c>
    </row>
    <row r="17" spans="1:82" s="87" customFormat="1">
      <c r="A17" s="244" t="s">
        <v>54</v>
      </c>
      <c r="B17" s="245">
        <v>609121</v>
      </c>
      <c r="C17" s="120">
        <v>624093</v>
      </c>
      <c r="D17" s="120">
        <v>639493</v>
      </c>
      <c r="E17" s="120">
        <v>655406</v>
      </c>
      <c r="F17" s="120">
        <v>671921</v>
      </c>
      <c r="G17" s="120">
        <v>689086</v>
      </c>
      <c r="H17" s="120">
        <v>706942</v>
      </c>
      <c r="I17" s="120">
        <v>725512</v>
      </c>
      <c r="J17" s="120">
        <v>744839</v>
      </c>
      <c r="K17" s="120">
        <v>765045</v>
      </c>
      <c r="L17" s="120">
        <v>786286</v>
      </c>
      <c r="M17" s="120">
        <v>808814</v>
      </c>
      <c r="N17" s="120">
        <v>832400</v>
      </c>
      <c r="O17" s="120">
        <v>857001</v>
      </c>
      <c r="P17" s="120">
        <v>882154</v>
      </c>
      <c r="Q17" s="120">
        <v>906497</v>
      </c>
      <c r="R17" s="120">
        <v>933483</v>
      </c>
      <c r="S17" s="120">
        <v>961522</v>
      </c>
      <c r="T17" s="120">
        <v>990664</v>
      </c>
      <c r="U17" s="120">
        <v>1020960</v>
      </c>
      <c r="V17" s="120">
        <v>1052397</v>
      </c>
      <c r="W17" s="120">
        <v>1084902</v>
      </c>
      <c r="X17" s="120">
        <v>1118427</v>
      </c>
      <c r="Y17" s="120">
        <v>1152974</v>
      </c>
      <c r="Z17" s="120">
        <v>1188533</v>
      </c>
      <c r="AA17" s="120">
        <v>1225023</v>
      </c>
      <c r="AB17" s="120">
        <v>1262350</v>
      </c>
      <c r="AC17" s="120">
        <v>1300441</v>
      </c>
      <c r="AD17" s="120">
        <v>1339032</v>
      </c>
      <c r="AE17" s="120">
        <v>1377722</v>
      </c>
      <c r="AF17" s="120">
        <v>1416115</v>
      </c>
      <c r="AG17" s="120">
        <v>1454146</v>
      </c>
      <c r="AH17" s="120">
        <v>1491884</v>
      </c>
      <c r="AI17" s="120">
        <v>1529697</v>
      </c>
      <c r="AJ17" s="120">
        <v>1568003</v>
      </c>
      <c r="AK17" s="120">
        <v>1606975</v>
      </c>
      <c r="AL17" s="120">
        <v>1646728</v>
      </c>
      <c r="AM17" s="120">
        <v>1687541</v>
      </c>
      <c r="AN17" s="120">
        <v>1729646</v>
      </c>
      <c r="AO17" s="120">
        <v>1773091</v>
      </c>
      <c r="AP17" s="120">
        <v>1817909</v>
      </c>
      <c r="AQ17" s="120">
        <v>1864101</v>
      </c>
      <c r="AR17" s="120">
        <v>1911662</v>
      </c>
      <c r="AS17" s="120">
        <v>1960557</v>
      </c>
      <c r="AT17" s="120">
        <v>2010512</v>
      </c>
      <c r="AU17" s="120">
        <v>2061122</v>
      </c>
      <c r="AV17" s="120">
        <v>2112027</v>
      </c>
      <c r="AW17" s="120">
        <v>2163020</v>
      </c>
      <c r="AX17" s="120">
        <v>2214131</v>
      </c>
      <c r="AY17" s="120">
        <v>2265786</v>
      </c>
      <c r="AZ17" s="120">
        <v>2319075</v>
      </c>
      <c r="BA17" s="120">
        <v>2370955</v>
      </c>
      <c r="BB17" s="120">
        <v>2422574</v>
      </c>
      <c r="BC17" s="120">
        <v>2473781</v>
      </c>
      <c r="BD17" s="120">
        <v>2524457</v>
      </c>
      <c r="BE17" s="120">
        <v>2574520</v>
      </c>
      <c r="BF17" s="120">
        <v>2623980</v>
      </c>
      <c r="BG17" s="120">
        <v>2672841</v>
      </c>
      <c r="BH17" s="120">
        <v>2721172</v>
      </c>
      <c r="BI17" s="120">
        <v>2769084</v>
      </c>
      <c r="BJ17" s="120">
        <v>2816672</v>
      </c>
      <c r="BK17" s="120">
        <v>2864041</v>
      </c>
      <c r="BL17" s="120">
        <v>2911283</v>
      </c>
      <c r="BM17" s="120">
        <v>2958481</v>
      </c>
      <c r="BN17" s="120">
        <v>3005762</v>
      </c>
      <c r="BO17" s="120">
        <v>3053335</v>
      </c>
      <c r="BP17" s="120">
        <v>3101232</v>
      </c>
      <c r="BQ17" s="120">
        <v>3149339</v>
      </c>
      <c r="BR17" s="120">
        <v>3197403</v>
      </c>
      <c r="BS17" s="120">
        <v>3245225</v>
      </c>
      <c r="BT17" s="120">
        <v>3292758</v>
      </c>
      <c r="BU17" s="120">
        <v>3339868</v>
      </c>
      <c r="BV17" s="120">
        <v>3386335</v>
      </c>
      <c r="BW17" s="120">
        <v>3431921</v>
      </c>
      <c r="BX17" s="120">
        <v>3476403</v>
      </c>
      <c r="BY17" s="120">
        <v>3519649</v>
      </c>
      <c r="BZ17" s="120">
        <v>3561568</v>
      </c>
      <c r="CA17" s="120">
        <v>3602119</v>
      </c>
      <c r="CB17" s="120">
        <v>3641311</v>
      </c>
      <c r="CC17" s="120">
        <v>3679316</v>
      </c>
      <c r="CD17" s="120">
        <v>3716313</v>
      </c>
    </row>
    <row r="20" spans="1:82">
      <c r="A20" s="197" t="s">
        <v>98</v>
      </c>
      <c r="B20" s="12"/>
      <c r="C20" s="12"/>
      <c r="D20" s="12"/>
      <c r="E20" s="12"/>
      <c r="F20" s="12"/>
      <c r="G20" s="12"/>
      <c r="H20" s="12"/>
      <c r="I20" s="12"/>
      <c r="J20" s="12"/>
      <c r="K20" s="12"/>
      <c r="L20" s="12"/>
      <c r="M20" s="12"/>
      <c r="N20" s="12"/>
      <c r="O20" s="12"/>
      <c r="P20" s="12"/>
      <c r="Q20" s="12"/>
      <c r="R20" s="12"/>
      <c r="S20" s="12"/>
      <c r="T20" s="12"/>
      <c r="U20" s="12"/>
      <c r="V20" s="12"/>
      <c r="W20" s="12"/>
      <c r="X20" s="12"/>
      <c r="Y20" s="12"/>
      <c r="Z20" s="12"/>
      <c r="AA20" s="12"/>
      <c r="AB20" s="12"/>
      <c r="AC20" s="12"/>
      <c r="AD20" s="12"/>
      <c r="AE20" s="12"/>
      <c r="AF20" s="12"/>
      <c r="AG20" s="12"/>
      <c r="AH20" s="12"/>
      <c r="AI20" s="12"/>
      <c r="AJ20" s="12"/>
      <c r="AK20" s="12"/>
      <c r="AL20" s="12"/>
      <c r="AM20" s="12"/>
      <c r="AN20" s="12"/>
      <c r="AO20" s="12"/>
      <c r="AP20" s="12"/>
      <c r="AQ20" s="12"/>
      <c r="AR20" s="12"/>
      <c r="AS20" s="12"/>
      <c r="AT20" s="12"/>
      <c r="AU20" s="12"/>
      <c r="AV20" s="12"/>
      <c r="AW20" s="12"/>
      <c r="AX20" s="12"/>
      <c r="AY20" s="12"/>
      <c r="AZ20" s="12"/>
      <c r="BA20" s="12"/>
      <c r="BB20" s="12"/>
      <c r="BC20" s="12"/>
      <c r="BD20" s="12"/>
      <c r="BE20" s="12"/>
      <c r="BF20" s="12"/>
      <c r="BG20" s="12"/>
      <c r="BH20" s="12"/>
      <c r="BI20" s="12"/>
      <c r="BJ20" s="12"/>
      <c r="BK20" s="12"/>
      <c r="BL20" s="12"/>
      <c r="BM20" s="12"/>
      <c r="BN20" s="12"/>
      <c r="BO20" s="12"/>
      <c r="BP20" s="12"/>
      <c r="BQ20" s="12"/>
      <c r="BR20" s="12"/>
      <c r="BS20" s="12"/>
      <c r="BT20" s="12"/>
      <c r="BU20" s="12"/>
      <c r="BV20" s="12"/>
      <c r="BW20" s="12"/>
      <c r="BX20" s="12"/>
      <c r="BY20" s="12"/>
      <c r="BZ20" s="12"/>
      <c r="CA20" s="12"/>
      <c r="CB20" s="12"/>
      <c r="CC20" s="12"/>
      <c r="CD20" s="12"/>
    </row>
    <row r="21" spans="1:82" s="184" customFormat="1">
      <c r="A21" s="191" t="s">
        <v>106</v>
      </c>
      <c r="B21" s="192">
        <f t="shared" ref="B21:BM24" si="11">B5*B$9</f>
        <v>79507.820000000007</v>
      </c>
      <c r="C21" s="192">
        <f t="shared" si="11"/>
        <v>81687.340000000011</v>
      </c>
      <c r="D21" s="192">
        <f t="shared" si="11"/>
        <v>83910.12000000001</v>
      </c>
      <c r="E21" s="192">
        <f t="shared" si="11"/>
        <v>86192.400000000009</v>
      </c>
      <c r="F21" s="192">
        <f t="shared" si="11"/>
        <v>88551.260000000009</v>
      </c>
      <c r="G21" s="192">
        <f t="shared" si="11"/>
        <v>90995.520000000004</v>
      </c>
      <c r="H21" s="192">
        <f t="shared" si="11"/>
        <v>93529.94</v>
      </c>
      <c r="I21" s="192">
        <f t="shared" si="11"/>
        <v>96159.560000000012</v>
      </c>
      <c r="J21" s="192">
        <f t="shared" si="11"/>
        <v>98894.040000000008</v>
      </c>
      <c r="K21" s="192">
        <f t="shared" si="11"/>
        <v>101757.18000000001</v>
      </c>
      <c r="L21" s="192">
        <f t="shared" si="11"/>
        <v>104775.58000000002</v>
      </c>
      <c r="M21" s="192">
        <f t="shared" si="11"/>
        <v>107980.74</v>
      </c>
      <c r="N21" s="192">
        <f t="shared" si="11"/>
        <v>111331.64000000001</v>
      </c>
      <c r="O21" s="192">
        <f t="shared" si="11"/>
        <v>114807.42000000001</v>
      </c>
      <c r="P21" s="192">
        <f t="shared" si="11"/>
        <v>118342.84000000001</v>
      </c>
      <c r="Q21" s="192">
        <f t="shared" si="11"/>
        <v>121798.6</v>
      </c>
      <c r="R21" s="192">
        <f t="shared" si="11"/>
        <v>125551.72000000002</v>
      </c>
      <c r="S21" s="192">
        <f t="shared" si="11"/>
        <v>129426.92000000001</v>
      </c>
      <c r="T21" s="192">
        <f t="shared" si="11"/>
        <v>133433.44</v>
      </c>
      <c r="U21" s="192">
        <f t="shared" si="11"/>
        <v>137583.32</v>
      </c>
      <c r="V21" s="192">
        <f t="shared" si="11"/>
        <v>141884.40000000002</v>
      </c>
      <c r="W21" s="192">
        <f t="shared" si="11"/>
        <v>146332.34000000003</v>
      </c>
      <c r="X21" s="192">
        <f t="shared" si="11"/>
        <v>150919.44</v>
      </c>
      <c r="Y21" s="192">
        <f t="shared" si="11"/>
        <v>155636.18000000002</v>
      </c>
      <c r="Z21" s="192">
        <f t="shared" si="11"/>
        <v>160468.14000000001</v>
      </c>
      <c r="AA21" s="192">
        <f t="shared" si="11"/>
        <v>165397.96000000002</v>
      </c>
      <c r="AB21" s="192">
        <f t="shared" si="11"/>
        <v>170412.06000000003</v>
      </c>
      <c r="AC21" s="192">
        <f t="shared" si="11"/>
        <v>175500.64</v>
      </c>
      <c r="AD21" s="192">
        <f t="shared" si="11"/>
        <v>180630.80000000002</v>
      </c>
      <c r="AE21" s="192">
        <f t="shared" si="11"/>
        <v>185751.58000000002</v>
      </c>
      <c r="AF21" s="192">
        <f t="shared" si="11"/>
        <v>190813.98</v>
      </c>
      <c r="AG21" s="192">
        <f t="shared" si="11"/>
        <v>195811.00000000003</v>
      </c>
      <c r="AH21" s="192">
        <f t="shared" si="11"/>
        <v>200751.88</v>
      </c>
      <c r="AI21" s="192">
        <f t="shared" si="11"/>
        <v>205692.06000000003</v>
      </c>
      <c r="AJ21" s="192">
        <f t="shared" si="11"/>
        <v>210694.96000000002</v>
      </c>
      <c r="AK21" s="192">
        <f t="shared" si="11"/>
        <v>215789.14</v>
      </c>
      <c r="AL21" s="192">
        <f t="shared" si="11"/>
        <v>220990.98</v>
      </c>
      <c r="AM21" s="192">
        <f t="shared" si="11"/>
        <v>226340.80000000002</v>
      </c>
      <c r="AN21" s="192">
        <f t="shared" si="11"/>
        <v>231865.34000000003</v>
      </c>
      <c r="AO21" s="192">
        <f t="shared" si="11"/>
        <v>237566.00000000003</v>
      </c>
      <c r="AP21" s="192">
        <f t="shared" si="11"/>
        <v>243445.58000000002</v>
      </c>
      <c r="AQ21" s="192">
        <f t="shared" si="11"/>
        <v>249508.28000000003</v>
      </c>
      <c r="AR21" s="192">
        <f t="shared" si="11"/>
        <v>255755.36000000002</v>
      </c>
      <c r="AS21" s="192">
        <f t="shared" si="11"/>
        <v>262172.96000000002</v>
      </c>
      <c r="AT21" s="192">
        <f t="shared" si="11"/>
        <v>268721.60000000003</v>
      </c>
      <c r="AU21" s="192">
        <f t="shared" si="11"/>
        <v>275351.30000000005</v>
      </c>
      <c r="AV21" s="192">
        <f t="shared" si="11"/>
        <v>282020.06000000006</v>
      </c>
      <c r="AW21" s="192">
        <f t="shared" si="11"/>
        <v>288703.24000000005</v>
      </c>
      <c r="AX21" s="192">
        <f>AX5*AX$9</f>
        <v>295407.14</v>
      </c>
      <c r="AY21" s="192">
        <f t="shared" si="11"/>
        <v>302182.44</v>
      </c>
      <c r="AZ21" s="192">
        <f t="shared" si="11"/>
        <v>309143.66000000003</v>
      </c>
      <c r="BA21" s="192">
        <f t="shared" si="11"/>
        <v>315945.42000000004</v>
      </c>
      <c r="BB21" s="192">
        <f t="shared" si="11"/>
        <v>322723.52</v>
      </c>
      <c r="BC21" s="192">
        <f t="shared" si="11"/>
        <v>329456.82</v>
      </c>
      <c r="BD21" s="192">
        <f t="shared" si="11"/>
        <v>336125.02</v>
      </c>
      <c r="BE21" s="192">
        <f t="shared" si="11"/>
        <v>342711.04000000004</v>
      </c>
      <c r="BF21" s="192">
        <f t="shared" si="11"/>
        <v>349211.94000000006</v>
      </c>
      <c r="BG21" s="192">
        <f t="shared" si="11"/>
        <v>355627.58</v>
      </c>
      <c r="BH21" s="192">
        <f t="shared" si="11"/>
        <v>361969.02</v>
      </c>
      <c r="BI21" s="192">
        <f t="shared" si="11"/>
        <v>368253.06000000006</v>
      </c>
      <c r="BJ21" s="192">
        <f t="shared" si="11"/>
        <v>374494.26</v>
      </c>
      <c r="BK21" s="192">
        <f t="shared" si="11"/>
        <v>380707.88000000006</v>
      </c>
      <c r="BL21" s="192">
        <f t="shared" si="11"/>
        <v>386907.08</v>
      </c>
      <c r="BM21" s="192">
        <f t="shared" si="11"/>
        <v>393102.92000000004</v>
      </c>
      <c r="BN21" s="192">
        <f t="shared" ref="BN21:CD24" si="12">BN5*BN$9</f>
        <v>399313.60000000003</v>
      </c>
      <c r="BO21" s="192">
        <f t="shared" si="12"/>
        <v>405568.66000000003</v>
      </c>
      <c r="BP21" s="192">
        <f t="shared" si="12"/>
        <v>411873.84</v>
      </c>
      <c r="BQ21" s="192">
        <f t="shared" si="12"/>
        <v>418214.44000000006</v>
      </c>
      <c r="BR21" s="192">
        <f t="shared" si="12"/>
        <v>424557.7</v>
      </c>
      <c r="BS21" s="192">
        <f t="shared" si="12"/>
        <v>430879.12000000005</v>
      </c>
      <c r="BT21" s="192">
        <f t="shared" si="12"/>
        <v>437173.94000000006</v>
      </c>
      <c r="BU21" s="192">
        <f t="shared" si="12"/>
        <v>443424.66000000003</v>
      </c>
      <c r="BV21" s="192">
        <f t="shared" si="12"/>
        <v>449600.62000000005</v>
      </c>
      <c r="BW21" s="192">
        <f t="shared" si="12"/>
        <v>455667.38000000006</v>
      </c>
      <c r="BX21" s="192">
        <f t="shared" si="12"/>
        <v>461592.46</v>
      </c>
      <c r="BY21" s="192">
        <f t="shared" si="12"/>
        <v>467355.98000000004</v>
      </c>
      <c r="BZ21" s="192">
        <f t="shared" si="12"/>
        <v>472944.64000000007</v>
      </c>
      <c r="CA21" s="192">
        <f t="shared" si="12"/>
        <v>478352.14000000007</v>
      </c>
      <c r="CB21" s="192">
        <f t="shared" si="12"/>
        <v>483580.58000000007</v>
      </c>
      <c r="CC21" s="192">
        <f t="shared" si="12"/>
        <v>488654.32000000007</v>
      </c>
      <c r="CD21" s="192">
        <f t="shared" si="12"/>
        <v>493595.62000000005</v>
      </c>
    </row>
    <row r="22" spans="1:82" s="184" customFormat="1">
      <c r="A22" s="184" t="s">
        <v>46</v>
      </c>
      <c r="B22" s="193">
        <f t="shared" si="11"/>
        <v>287931.891</v>
      </c>
      <c r="C22" s="193">
        <f t="shared" si="11"/>
        <v>295824.86700000003</v>
      </c>
      <c r="D22" s="193">
        <f t="shared" si="11"/>
        <v>303874.50599999999</v>
      </c>
      <c r="E22" s="193">
        <f t="shared" si="11"/>
        <v>312139.62</v>
      </c>
      <c r="F22" s="193">
        <f t="shared" si="11"/>
        <v>320682.06300000002</v>
      </c>
      <c r="G22" s="193">
        <f t="shared" si="11"/>
        <v>329533.77600000001</v>
      </c>
      <c r="H22" s="193">
        <f t="shared" si="11"/>
        <v>338711.99700000003</v>
      </c>
      <c r="I22" s="193">
        <f t="shared" si="11"/>
        <v>348234.978</v>
      </c>
      <c r="J22" s="193">
        <f t="shared" si="11"/>
        <v>358137.70199999999</v>
      </c>
      <c r="K22" s="193">
        <f t="shared" si="11"/>
        <v>368506.359</v>
      </c>
      <c r="L22" s="193">
        <f t="shared" si="11"/>
        <v>379437.27899999998</v>
      </c>
      <c r="M22" s="193">
        <f t="shared" si="11"/>
        <v>391044.53700000001</v>
      </c>
      <c r="N22" s="193">
        <f t="shared" si="11"/>
        <v>403179.58199999999</v>
      </c>
      <c r="O22" s="193">
        <f t="shared" si="11"/>
        <v>415766.87099999998</v>
      </c>
      <c r="P22" s="193">
        <f t="shared" si="11"/>
        <v>428570.14199999999</v>
      </c>
      <c r="Q22" s="193">
        <f t="shared" si="11"/>
        <v>441084.93</v>
      </c>
      <c r="R22" s="193">
        <f t="shared" si="11"/>
        <v>454676.58600000001</v>
      </c>
      <c r="S22" s="193">
        <f t="shared" si="11"/>
        <v>468710.34600000002</v>
      </c>
      <c r="T22" s="193">
        <f t="shared" si="11"/>
        <v>483219.67200000002</v>
      </c>
      <c r="U22" s="193">
        <f t="shared" si="11"/>
        <v>498248.16600000003</v>
      </c>
      <c r="V22" s="193">
        <f t="shared" si="11"/>
        <v>513824.22000000003</v>
      </c>
      <c r="W22" s="193">
        <f t="shared" si="11"/>
        <v>529932.11699999997</v>
      </c>
      <c r="X22" s="193">
        <f t="shared" si="11"/>
        <v>546543.97199999995</v>
      </c>
      <c r="Y22" s="193">
        <f t="shared" si="11"/>
        <v>563625.30900000001</v>
      </c>
      <c r="Z22" s="193">
        <f t="shared" si="11"/>
        <v>581123.90700000001</v>
      </c>
      <c r="AA22" s="193">
        <f t="shared" si="11"/>
        <v>598976.89800000004</v>
      </c>
      <c r="AB22" s="193">
        <f t="shared" si="11"/>
        <v>617135.103</v>
      </c>
      <c r="AC22" s="193">
        <f t="shared" si="11"/>
        <v>635563.03200000001</v>
      </c>
      <c r="AD22" s="193">
        <f t="shared" si="11"/>
        <v>654141.54</v>
      </c>
      <c r="AE22" s="193">
        <f t="shared" si="11"/>
        <v>672686.07900000003</v>
      </c>
      <c r="AF22" s="193">
        <f t="shared" si="11"/>
        <v>691019.19900000002</v>
      </c>
      <c r="AG22" s="193">
        <f t="shared" si="11"/>
        <v>709115.55</v>
      </c>
      <c r="AH22" s="193">
        <f t="shared" si="11"/>
        <v>727008.59400000004</v>
      </c>
      <c r="AI22" s="193">
        <f t="shared" si="11"/>
        <v>744899.103</v>
      </c>
      <c r="AJ22" s="193">
        <f t="shared" si="11"/>
        <v>763016.74800000002</v>
      </c>
      <c r="AK22" s="193">
        <f t="shared" si="11"/>
        <v>781464.95700000005</v>
      </c>
      <c r="AL22" s="193">
        <f t="shared" si="11"/>
        <v>800303.049</v>
      </c>
      <c r="AM22" s="193">
        <f t="shared" si="11"/>
        <v>819677.04</v>
      </c>
      <c r="AN22" s="193">
        <f t="shared" si="11"/>
        <v>839683.76699999999</v>
      </c>
      <c r="AO22" s="193">
        <f t="shared" si="11"/>
        <v>860328.3</v>
      </c>
      <c r="AP22" s="193">
        <f t="shared" si="11"/>
        <v>881620.77899999998</v>
      </c>
      <c r="AQ22" s="193">
        <f t="shared" si="11"/>
        <v>903576.41399999999</v>
      </c>
      <c r="AR22" s="193">
        <f t="shared" si="11"/>
        <v>926199.76800000004</v>
      </c>
      <c r="AS22" s="193">
        <f t="shared" si="11"/>
        <v>949440.64800000004</v>
      </c>
      <c r="AT22" s="193">
        <f t="shared" si="11"/>
        <v>973156.08</v>
      </c>
      <c r="AU22" s="193">
        <f t="shared" si="11"/>
        <v>997165.06500000006</v>
      </c>
      <c r="AV22" s="193">
        <f t="shared" si="11"/>
        <v>1021315.503</v>
      </c>
      <c r="AW22" s="193">
        <f t="shared" si="11"/>
        <v>1045518.162</v>
      </c>
      <c r="AX22" s="193">
        <f t="shared" si="11"/>
        <v>1069795.8570000001</v>
      </c>
      <c r="AY22" s="193">
        <f t="shared" si="11"/>
        <v>1094332.122</v>
      </c>
      <c r="AZ22" s="193">
        <f t="shared" si="11"/>
        <v>1119541.683</v>
      </c>
      <c r="BA22" s="193">
        <f t="shared" si="11"/>
        <v>1144173.7709999999</v>
      </c>
      <c r="BB22" s="193">
        <f t="shared" si="11"/>
        <v>1168720.176</v>
      </c>
      <c r="BC22" s="193">
        <f t="shared" si="11"/>
        <v>1193104.341</v>
      </c>
      <c r="BD22" s="193">
        <f t="shared" si="11"/>
        <v>1217252.7509999999</v>
      </c>
      <c r="BE22" s="193">
        <f t="shared" si="11"/>
        <v>1241103.5519999999</v>
      </c>
      <c r="BF22" s="193">
        <f t="shared" si="11"/>
        <v>1264646.0970000001</v>
      </c>
      <c r="BG22" s="193">
        <f t="shared" si="11"/>
        <v>1287879.879</v>
      </c>
      <c r="BH22" s="193">
        <f t="shared" si="11"/>
        <v>1310844.9510000001</v>
      </c>
      <c r="BI22" s="193">
        <f t="shared" si="11"/>
        <v>1333602.1529999999</v>
      </c>
      <c r="BJ22" s="193">
        <f t="shared" si="11"/>
        <v>1356204.213</v>
      </c>
      <c r="BK22" s="193">
        <f t="shared" si="11"/>
        <v>1378706.3940000001</v>
      </c>
      <c r="BL22" s="193">
        <f t="shared" si="11"/>
        <v>1401156.3540000001</v>
      </c>
      <c r="BM22" s="193">
        <f t="shared" si="11"/>
        <v>1423594.1459999999</v>
      </c>
      <c r="BN22" s="193">
        <f t="shared" si="12"/>
        <v>1446085.68</v>
      </c>
      <c r="BO22" s="193">
        <f t="shared" si="12"/>
        <v>1468737.933</v>
      </c>
      <c r="BP22" s="193">
        <f t="shared" si="12"/>
        <v>1491571.692</v>
      </c>
      <c r="BQ22" s="193">
        <f t="shared" si="12"/>
        <v>1514533.7220000001</v>
      </c>
      <c r="BR22" s="193">
        <f t="shared" si="12"/>
        <v>1537505.385</v>
      </c>
      <c r="BS22" s="193">
        <f t="shared" si="12"/>
        <v>1560397.956</v>
      </c>
      <c r="BT22" s="193">
        <f t="shared" si="12"/>
        <v>1583194.1969999999</v>
      </c>
      <c r="BU22" s="193">
        <f t="shared" si="12"/>
        <v>1605830.733</v>
      </c>
      <c r="BV22" s="193">
        <f t="shared" si="12"/>
        <v>1628196.531</v>
      </c>
      <c r="BW22" s="193">
        <f t="shared" si="12"/>
        <v>1650166.8689999999</v>
      </c>
      <c r="BX22" s="193">
        <f t="shared" si="12"/>
        <v>1671624.1229999999</v>
      </c>
      <c r="BY22" s="193">
        <f t="shared" si="12"/>
        <v>1692496.2990000001</v>
      </c>
      <c r="BZ22" s="193">
        <f t="shared" si="12"/>
        <v>1712735.2320000001</v>
      </c>
      <c r="CA22" s="193">
        <f t="shared" si="12"/>
        <v>1732318.1070000001</v>
      </c>
      <c r="CB22" s="193">
        <f t="shared" si="12"/>
        <v>1751252.5290000001</v>
      </c>
      <c r="CC22" s="193">
        <f t="shared" si="12"/>
        <v>1769626.716</v>
      </c>
      <c r="CD22" s="193">
        <f t="shared" si="12"/>
        <v>1787521.281</v>
      </c>
    </row>
    <row r="23" spans="1:82" s="184" customFormat="1">
      <c r="A23" s="184" t="s">
        <v>23</v>
      </c>
      <c r="B23" s="193">
        <f t="shared" si="11"/>
        <v>187411.29</v>
      </c>
      <c r="C23" s="193">
        <f t="shared" si="11"/>
        <v>192548.73</v>
      </c>
      <c r="D23" s="193">
        <f t="shared" si="11"/>
        <v>197788.14</v>
      </c>
      <c r="E23" s="193">
        <f t="shared" si="11"/>
        <v>203167.80000000002</v>
      </c>
      <c r="F23" s="193">
        <f t="shared" si="11"/>
        <v>208727.97</v>
      </c>
      <c r="G23" s="193">
        <f t="shared" si="11"/>
        <v>214489.44</v>
      </c>
      <c r="H23" s="193">
        <f t="shared" si="11"/>
        <v>220463.43000000002</v>
      </c>
      <c r="I23" s="193">
        <f t="shared" si="11"/>
        <v>226661.82</v>
      </c>
      <c r="J23" s="193">
        <f t="shared" si="11"/>
        <v>233107.38</v>
      </c>
      <c r="K23" s="193">
        <f t="shared" si="11"/>
        <v>239856.21000000002</v>
      </c>
      <c r="L23" s="193">
        <f t="shared" si="11"/>
        <v>246971.01</v>
      </c>
      <c r="M23" s="193">
        <f t="shared" si="11"/>
        <v>254526.03</v>
      </c>
      <c r="N23" s="193">
        <f t="shared" si="11"/>
        <v>262424.58</v>
      </c>
      <c r="O23" s="193">
        <f t="shared" si="11"/>
        <v>270617.49</v>
      </c>
      <c r="P23" s="193">
        <f t="shared" si="11"/>
        <v>278950.98000000004</v>
      </c>
      <c r="Q23" s="193">
        <f t="shared" si="11"/>
        <v>287096.7</v>
      </c>
      <c r="R23" s="193">
        <f t="shared" si="11"/>
        <v>295943.34000000003</v>
      </c>
      <c r="S23" s="193">
        <f t="shared" si="11"/>
        <v>305077.74</v>
      </c>
      <c r="T23" s="193">
        <f t="shared" si="11"/>
        <v>314521.68</v>
      </c>
      <c r="U23" s="193">
        <f t="shared" si="11"/>
        <v>324303.54000000004</v>
      </c>
      <c r="V23" s="193">
        <f t="shared" si="11"/>
        <v>334441.8</v>
      </c>
      <c r="W23" s="193">
        <f t="shared" si="11"/>
        <v>344926.23000000004</v>
      </c>
      <c r="X23" s="193">
        <f t="shared" si="11"/>
        <v>355738.68</v>
      </c>
      <c r="Y23" s="193">
        <f t="shared" si="11"/>
        <v>366856.71</v>
      </c>
      <c r="Z23" s="193">
        <f t="shared" si="11"/>
        <v>378246.33</v>
      </c>
      <c r="AA23" s="193">
        <f t="shared" si="11"/>
        <v>389866.62</v>
      </c>
      <c r="AB23" s="193">
        <f t="shared" si="11"/>
        <v>401685.57</v>
      </c>
      <c r="AC23" s="193">
        <f t="shared" si="11"/>
        <v>413680.08</v>
      </c>
      <c r="AD23" s="193">
        <f t="shared" si="11"/>
        <v>425772.60000000003</v>
      </c>
      <c r="AE23" s="193">
        <f t="shared" si="11"/>
        <v>437843.01</v>
      </c>
      <c r="AF23" s="193">
        <f t="shared" si="11"/>
        <v>449775.81</v>
      </c>
      <c r="AG23" s="193">
        <f t="shared" si="11"/>
        <v>461554.5</v>
      </c>
      <c r="AH23" s="193">
        <f t="shared" si="11"/>
        <v>473200.86000000004</v>
      </c>
      <c r="AI23" s="193">
        <f t="shared" si="11"/>
        <v>484845.57</v>
      </c>
      <c r="AJ23" s="193">
        <f t="shared" si="11"/>
        <v>496638.12</v>
      </c>
      <c r="AK23" s="193">
        <f t="shared" si="11"/>
        <v>508645.83</v>
      </c>
      <c r="AL23" s="193">
        <f t="shared" si="11"/>
        <v>520907.31</v>
      </c>
      <c r="AM23" s="193">
        <f t="shared" si="11"/>
        <v>533517.6</v>
      </c>
      <c r="AN23" s="193">
        <f t="shared" si="11"/>
        <v>546539.73</v>
      </c>
      <c r="AO23" s="193">
        <f t="shared" si="11"/>
        <v>559977</v>
      </c>
      <c r="AP23" s="193">
        <f t="shared" si="11"/>
        <v>573836.01</v>
      </c>
      <c r="AQ23" s="193">
        <f t="shared" si="11"/>
        <v>588126.66</v>
      </c>
      <c r="AR23" s="193">
        <f t="shared" si="11"/>
        <v>602851.92000000004</v>
      </c>
      <c r="AS23" s="193">
        <f t="shared" si="11"/>
        <v>617979.12</v>
      </c>
      <c r="AT23" s="193">
        <f t="shared" si="11"/>
        <v>633415.20000000007</v>
      </c>
      <c r="AU23" s="193">
        <f t="shared" si="11"/>
        <v>649042.35</v>
      </c>
      <c r="AV23" s="193">
        <f t="shared" si="11"/>
        <v>664761.57000000007</v>
      </c>
      <c r="AW23" s="193">
        <f t="shared" si="11"/>
        <v>680514.78</v>
      </c>
      <c r="AX23" s="193">
        <f t="shared" si="11"/>
        <v>696316.83000000007</v>
      </c>
      <c r="AY23" s="193">
        <f t="shared" si="11"/>
        <v>712287.18</v>
      </c>
      <c r="AZ23" s="193">
        <f t="shared" si="11"/>
        <v>728695.77</v>
      </c>
      <c r="BA23" s="193">
        <f t="shared" si="11"/>
        <v>744728.49</v>
      </c>
      <c r="BB23" s="193">
        <f t="shared" si="11"/>
        <v>760705.44000000006</v>
      </c>
      <c r="BC23" s="193">
        <f t="shared" si="11"/>
        <v>776576.79</v>
      </c>
      <c r="BD23" s="193">
        <f t="shared" si="11"/>
        <v>792294.69000000006</v>
      </c>
      <c r="BE23" s="193">
        <f t="shared" si="11"/>
        <v>807818.88</v>
      </c>
      <c r="BF23" s="193">
        <f t="shared" si="11"/>
        <v>823142.43</v>
      </c>
      <c r="BG23" s="193">
        <f t="shared" si="11"/>
        <v>838265.01</v>
      </c>
      <c r="BH23" s="193">
        <f t="shared" si="11"/>
        <v>853212.69000000006</v>
      </c>
      <c r="BI23" s="193">
        <f t="shared" si="11"/>
        <v>868025.07000000007</v>
      </c>
      <c r="BJ23" s="193">
        <f t="shared" si="11"/>
        <v>882736.47000000009</v>
      </c>
      <c r="BK23" s="193">
        <f t="shared" si="11"/>
        <v>897382.86</v>
      </c>
      <c r="BL23" s="193">
        <f t="shared" si="11"/>
        <v>911995.26</v>
      </c>
      <c r="BM23" s="193">
        <f t="shared" si="11"/>
        <v>926599.74</v>
      </c>
      <c r="BN23" s="193">
        <f t="shared" si="12"/>
        <v>941239.20000000007</v>
      </c>
      <c r="BO23" s="193">
        <f t="shared" si="12"/>
        <v>955983.27</v>
      </c>
      <c r="BP23" s="193">
        <f t="shared" si="12"/>
        <v>970845.4800000001</v>
      </c>
      <c r="BQ23" s="193">
        <f t="shared" si="12"/>
        <v>985791.18</v>
      </c>
      <c r="BR23" s="193">
        <f t="shared" si="12"/>
        <v>1000743.15</v>
      </c>
      <c r="BS23" s="193">
        <f t="shared" si="12"/>
        <v>1015643.64</v>
      </c>
      <c r="BT23" s="193">
        <f t="shared" si="12"/>
        <v>1030481.43</v>
      </c>
      <c r="BU23" s="193">
        <f t="shared" si="12"/>
        <v>1045215.27</v>
      </c>
      <c r="BV23" s="193">
        <f t="shared" si="12"/>
        <v>1059772.8900000001</v>
      </c>
      <c r="BW23" s="193">
        <f t="shared" si="12"/>
        <v>1074073.1100000001</v>
      </c>
      <c r="BX23" s="193">
        <f t="shared" si="12"/>
        <v>1088039.3700000001</v>
      </c>
      <c r="BY23" s="193">
        <f t="shared" si="12"/>
        <v>1101624.81</v>
      </c>
      <c r="BZ23" s="193">
        <f t="shared" si="12"/>
        <v>1114798.0800000001</v>
      </c>
      <c r="CA23" s="193">
        <f t="shared" si="12"/>
        <v>1127544.33</v>
      </c>
      <c r="CB23" s="193">
        <f t="shared" si="12"/>
        <v>1139868.51</v>
      </c>
      <c r="CC23" s="193">
        <f t="shared" si="12"/>
        <v>1151828.04</v>
      </c>
      <c r="CD23" s="193">
        <f t="shared" si="12"/>
        <v>1163475.3900000001</v>
      </c>
    </row>
    <row r="24" spans="1:82" s="199" customFormat="1">
      <c r="A24" s="194" t="s">
        <v>52</v>
      </c>
      <c r="B24" s="198">
        <f t="shared" si="11"/>
        <v>13061.999</v>
      </c>
      <c r="C24" s="198">
        <f t="shared" si="11"/>
        <v>13420.063</v>
      </c>
      <c r="D24" s="198">
        <f t="shared" si="11"/>
        <v>13785.234</v>
      </c>
      <c r="E24" s="198">
        <f t="shared" si="11"/>
        <v>14160.18</v>
      </c>
      <c r="F24" s="198">
        <f t="shared" si="11"/>
        <v>14547.707</v>
      </c>
      <c r="G24" s="198">
        <f t="shared" si="11"/>
        <v>14949.263999999999</v>
      </c>
      <c r="H24" s="198">
        <f t="shared" si="11"/>
        <v>15365.633</v>
      </c>
      <c r="I24" s="198">
        <f t="shared" si="11"/>
        <v>15797.642</v>
      </c>
      <c r="J24" s="198">
        <f t="shared" si="11"/>
        <v>16246.878000000001</v>
      </c>
      <c r="K24" s="198">
        <f t="shared" si="11"/>
        <v>16717.251</v>
      </c>
      <c r="L24" s="198">
        <f t="shared" si="11"/>
        <v>17213.131000000001</v>
      </c>
      <c r="M24" s="198">
        <f t="shared" si="11"/>
        <v>17739.692999999999</v>
      </c>
      <c r="N24" s="198">
        <f t="shared" si="11"/>
        <v>18290.198</v>
      </c>
      <c r="O24" s="198">
        <f t="shared" si="11"/>
        <v>18861.219000000001</v>
      </c>
      <c r="P24" s="198">
        <f t="shared" si="11"/>
        <v>19442.038</v>
      </c>
      <c r="Q24" s="198">
        <f t="shared" si="11"/>
        <v>20009.77</v>
      </c>
      <c r="R24" s="198">
        <f t="shared" si="11"/>
        <v>20626.353999999999</v>
      </c>
      <c r="S24" s="198">
        <f t="shared" si="11"/>
        <v>21262.993999999999</v>
      </c>
      <c r="T24" s="198">
        <f t="shared" si="11"/>
        <v>21921.207999999999</v>
      </c>
      <c r="U24" s="198">
        <f t="shared" si="11"/>
        <v>22602.973999999998</v>
      </c>
      <c r="V24" s="198">
        <f t="shared" si="11"/>
        <v>23309.579999999998</v>
      </c>
      <c r="W24" s="198">
        <f t="shared" si="11"/>
        <v>24040.312999999998</v>
      </c>
      <c r="X24" s="198">
        <f t="shared" si="11"/>
        <v>24793.907999999999</v>
      </c>
      <c r="Y24" s="198">
        <f t="shared" si="11"/>
        <v>25568.800999999999</v>
      </c>
      <c r="Z24" s="198">
        <f t="shared" si="11"/>
        <v>26362.623</v>
      </c>
      <c r="AA24" s="198">
        <f t="shared" si="11"/>
        <v>27172.522000000001</v>
      </c>
      <c r="AB24" s="198">
        <f t="shared" si="11"/>
        <v>27996.267</v>
      </c>
      <c r="AC24" s="198">
        <f t="shared" si="11"/>
        <v>28832.248</v>
      </c>
      <c r="AD24" s="198">
        <f t="shared" si="11"/>
        <v>29675.06</v>
      </c>
      <c r="AE24" s="198">
        <f t="shared" si="11"/>
        <v>30516.330999999998</v>
      </c>
      <c r="AF24" s="198">
        <f t="shared" si="11"/>
        <v>31348.010999999999</v>
      </c>
      <c r="AG24" s="198">
        <f t="shared" si="11"/>
        <v>32168.95</v>
      </c>
      <c r="AH24" s="198">
        <f t="shared" si="11"/>
        <v>32980.665999999997</v>
      </c>
      <c r="AI24" s="198">
        <f t="shared" si="11"/>
        <v>33792.267</v>
      </c>
      <c r="AJ24" s="198">
        <f t="shared" si="11"/>
        <v>34614.171999999999</v>
      </c>
      <c r="AK24" s="198">
        <f t="shared" si="11"/>
        <v>35451.072999999997</v>
      </c>
      <c r="AL24" s="198">
        <f t="shared" si="11"/>
        <v>36305.661</v>
      </c>
      <c r="AM24" s="198">
        <f t="shared" si="11"/>
        <v>37184.559999999998</v>
      </c>
      <c r="AN24" s="198">
        <f t="shared" si="11"/>
        <v>38092.163</v>
      </c>
      <c r="AO24" s="198">
        <f t="shared" si="11"/>
        <v>39028.699999999997</v>
      </c>
      <c r="AP24" s="198">
        <f t="shared" si="11"/>
        <v>39994.631000000001</v>
      </c>
      <c r="AQ24" s="198">
        <f t="shared" si="11"/>
        <v>40990.646000000001</v>
      </c>
      <c r="AR24" s="198">
        <f t="shared" si="11"/>
        <v>42016.951999999997</v>
      </c>
      <c r="AS24" s="198">
        <f t="shared" si="11"/>
        <v>43071.271999999997</v>
      </c>
      <c r="AT24" s="198">
        <f t="shared" si="11"/>
        <v>44147.12</v>
      </c>
      <c r="AU24" s="198">
        <f t="shared" si="11"/>
        <v>45236.284999999996</v>
      </c>
      <c r="AV24" s="198">
        <v>33000</v>
      </c>
      <c r="AW24" s="198">
        <f t="shared" si="11"/>
        <v>47429.817999999999</v>
      </c>
      <c r="AX24" s="198">
        <f t="shared" si="11"/>
        <v>48531.173000000003</v>
      </c>
      <c r="AY24" s="198">
        <f t="shared" si="11"/>
        <v>49644.258000000002</v>
      </c>
      <c r="AZ24" s="198">
        <f t="shared" si="11"/>
        <v>50787.887000000002</v>
      </c>
      <c r="BA24" s="198">
        <f t="shared" si="11"/>
        <v>51905.318999999996</v>
      </c>
      <c r="BB24" s="198">
        <f t="shared" si="11"/>
        <v>53018.864000000001</v>
      </c>
      <c r="BC24" s="198">
        <f t="shared" si="11"/>
        <v>54125.048999999999</v>
      </c>
      <c r="BD24" s="198">
        <f t="shared" si="11"/>
        <v>55220.538999999997</v>
      </c>
      <c r="BE24" s="198">
        <f t="shared" si="11"/>
        <v>56302.527999999998</v>
      </c>
      <c r="BF24" s="198">
        <f t="shared" si="11"/>
        <v>57370.532999999996</v>
      </c>
      <c r="BG24" s="198">
        <f t="shared" si="11"/>
        <v>58424.530999999995</v>
      </c>
      <c r="BH24" s="198">
        <f t="shared" si="11"/>
        <v>59466.339</v>
      </c>
      <c r="BI24" s="198">
        <f t="shared" si="11"/>
        <v>60498.716999999997</v>
      </c>
      <c r="BJ24" s="198">
        <f t="shared" si="11"/>
        <v>61524.057000000001</v>
      </c>
      <c r="BK24" s="198">
        <f t="shared" si="11"/>
        <v>62544.866000000002</v>
      </c>
      <c r="BL24" s="198">
        <f t="shared" si="11"/>
        <v>63563.305999999997</v>
      </c>
      <c r="BM24" s="198">
        <f t="shared" si="11"/>
        <v>64581.193999999996</v>
      </c>
      <c r="BN24" s="198">
        <f t="shared" si="12"/>
        <v>65601.52</v>
      </c>
      <c r="BO24" s="198">
        <f t="shared" si="12"/>
        <v>66629.137000000002</v>
      </c>
      <c r="BP24" s="198">
        <f t="shared" si="12"/>
        <v>67664.987999999998</v>
      </c>
      <c r="BQ24" s="198">
        <f t="shared" si="12"/>
        <v>68706.657999999996</v>
      </c>
      <c r="BR24" s="198">
        <f t="shared" si="12"/>
        <v>69748.764999999999</v>
      </c>
      <c r="BS24" s="198">
        <f t="shared" si="12"/>
        <v>70787.284</v>
      </c>
      <c r="BT24" s="198">
        <f t="shared" si="12"/>
        <v>71821.433000000005</v>
      </c>
      <c r="BU24" s="198">
        <f t="shared" si="12"/>
        <v>72848.337</v>
      </c>
      <c r="BV24" s="198">
        <f t="shared" si="12"/>
        <v>73862.959000000003</v>
      </c>
      <c r="BW24" s="198">
        <f t="shared" si="12"/>
        <v>74859.641000000003</v>
      </c>
      <c r="BX24" s="198">
        <f t="shared" si="12"/>
        <v>75833.047000000006</v>
      </c>
      <c r="BY24" s="198">
        <f t="shared" si="12"/>
        <v>76779.910999999993</v>
      </c>
      <c r="BZ24" s="198">
        <f t="shared" si="12"/>
        <v>77698.047999999995</v>
      </c>
      <c r="CA24" s="198">
        <f t="shared" si="12"/>
        <v>78586.422999999995</v>
      </c>
      <c r="CB24" s="198">
        <f t="shared" si="12"/>
        <v>79445.380999999994</v>
      </c>
      <c r="CC24" s="198">
        <f t="shared" si="12"/>
        <v>80278.923999999999</v>
      </c>
      <c r="CD24" s="198">
        <f t="shared" si="12"/>
        <v>81090.709000000003</v>
      </c>
    </row>
    <row r="25" spans="1:82" s="184" customFormat="1"/>
    <row r="26" spans="1:82" s="184" customFormat="1"/>
    <row r="27" spans="1:82" s="184" customFormat="1">
      <c r="A27" s="191" t="s">
        <v>108</v>
      </c>
      <c r="B27" s="192">
        <f t="shared" ref="B27:BM30" si="13">B12*B$17</f>
        <v>85276.94</v>
      </c>
      <c r="C27" s="192">
        <f t="shared" si="13"/>
        <v>87373.02</v>
      </c>
      <c r="D27" s="192">
        <f t="shared" si="13"/>
        <v>89529.02</v>
      </c>
      <c r="E27" s="192">
        <f t="shared" si="13"/>
        <v>91756.840000000011</v>
      </c>
      <c r="F27" s="192">
        <f t="shared" si="13"/>
        <v>94068.94</v>
      </c>
      <c r="G27" s="192">
        <f t="shared" si="13"/>
        <v>96472.040000000008</v>
      </c>
      <c r="H27" s="192">
        <f t="shared" si="13"/>
        <v>98971.88</v>
      </c>
      <c r="I27" s="192">
        <f t="shared" si="13"/>
        <v>101571.68000000001</v>
      </c>
      <c r="J27" s="192">
        <f t="shared" si="13"/>
        <v>104277.46</v>
      </c>
      <c r="K27" s="192">
        <f t="shared" si="13"/>
        <v>107106.30000000002</v>
      </c>
      <c r="L27" s="192">
        <f t="shared" si="13"/>
        <v>110080.04000000001</v>
      </c>
      <c r="M27" s="192">
        <f t="shared" si="13"/>
        <v>113233.96</v>
      </c>
      <c r="N27" s="192">
        <f t="shared" si="13"/>
        <v>116536.00000000001</v>
      </c>
      <c r="O27" s="192">
        <f t="shared" si="13"/>
        <v>119980.14000000001</v>
      </c>
      <c r="P27" s="192">
        <f t="shared" si="13"/>
        <v>123501.56000000001</v>
      </c>
      <c r="Q27" s="192">
        <f t="shared" si="13"/>
        <v>126909.58000000002</v>
      </c>
      <c r="R27" s="192">
        <f t="shared" si="13"/>
        <v>130687.62000000001</v>
      </c>
      <c r="S27" s="192">
        <f t="shared" si="13"/>
        <v>134613.08000000002</v>
      </c>
      <c r="T27" s="192">
        <f t="shared" si="13"/>
        <v>138692.96000000002</v>
      </c>
      <c r="U27" s="192">
        <f t="shared" si="13"/>
        <v>142934.40000000002</v>
      </c>
      <c r="V27" s="192">
        <f t="shared" si="13"/>
        <v>147335.58000000002</v>
      </c>
      <c r="W27" s="192">
        <f t="shared" si="13"/>
        <v>151886.28000000003</v>
      </c>
      <c r="X27" s="192">
        <f t="shared" si="13"/>
        <v>156579.78000000003</v>
      </c>
      <c r="Y27" s="192">
        <f t="shared" si="13"/>
        <v>161416.36000000002</v>
      </c>
      <c r="Z27" s="192">
        <f t="shared" si="13"/>
        <v>166394.62000000002</v>
      </c>
      <c r="AA27" s="192">
        <f t="shared" si="13"/>
        <v>171503.22000000003</v>
      </c>
      <c r="AB27" s="192">
        <f t="shared" si="13"/>
        <v>176729.00000000003</v>
      </c>
      <c r="AC27" s="192">
        <f t="shared" si="13"/>
        <v>182061.74000000002</v>
      </c>
      <c r="AD27" s="192">
        <f t="shared" si="13"/>
        <v>187464.48</v>
      </c>
      <c r="AE27" s="192">
        <f t="shared" si="13"/>
        <v>192881.08000000002</v>
      </c>
      <c r="AF27" s="192">
        <f t="shared" si="13"/>
        <v>198256.1</v>
      </c>
      <c r="AG27" s="192">
        <f t="shared" si="13"/>
        <v>203580.44000000003</v>
      </c>
      <c r="AH27" s="192">
        <f t="shared" si="13"/>
        <v>208863.76</v>
      </c>
      <c r="AI27" s="192">
        <f t="shared" si="13"/>
        <v>214157.58000000002</v>
      </c>
      <c r="AJ27" s="192">
        <f t="shared" si="13"/>
        <v>219520.42</v>
      </c>
      <c r="AK27" s="192">
        <f t="shared" si="13"/>
        <v>224976.50000000003</v>
      </c>
      <c r="AL27" s="192">
        <f t="shared" si="13"/>
        <v>230541.92</v>
      </c>
      <c r="AM27" s="192">
        <f t="shared" si="13"/>
        <v>236255.74000000002</v>
      </c>
      <c r="AN27" s="192">
        <f t="shared" si="13"/>
        <v>242150.44000000003</v>
      </c>
      <c r="AO27" s="192">
        <f t="shared" si="13"/>
        <v>248232.74000000002</v>
      </c>
      <c r="AP27" s="192">
        <f t="shared" si="13"/>
        <v>254507.26000000004</v>
      </c>
      <c r="AQ27" s="192">
        <f t="shared" si="13"/>
        <v>260974.14</v>
      </c>
      <c r="AR27" s="192">
        <f t="shared" si="13"/>
        <v>267632.68000000005</v>
      </c>
      <c r="AS27" s="192">
        <f t="shared" si="13"/>
        <v>274477.98000000004</v>
      </c>
      <c r="AT27" s="192">
        <f t="shared" si="13"/>
        <v>281471.68000000005</v>
      </c>
      <c r="AU27" s="192">
        <f t="shared" si="13"/>
        <v>288557.08</v>
      </c>
      <c r="AV27" s="192">
        <f t="shared" si="13"/>
        <v>295683.78000000003</v>
      </c>
      <c r="AW27" s="192">
        <f t="shared" si="13"/>
        <v>302822.80000000005</v>
      </c>
      <c r="AX27" s="192">
        <f t="shared" si="13"/>
        <v>309978.34000000003</v>
      </c>
      <c r="AY27" s="192">
        <f t="shared" si="13"/>
        <v>317210.04000000004</v>
      </c>
      <c r="AZ27" s="192">
        <f t="shared" si="13"/>
        <v>324670.50000000006</v>
      </c>
      <c r="BA27" s="192">
        <f t="shared" si="13"/>
        <v>331933.7</v>
      </c>
      <c r="BB27" s="192">
        <f t="shared" si="13"/>
        <v>339160.36000000004</v>
      </c>
      <c r="BC27" s="192">
        <f t="shared" si="13"/>
        <v>346329.34</v>
      </c>
      <c r="BD27" s="192">
        <f t="shared" si="13"/>
        <v>353423.98000000004</v>
      </c>
      <c r="BE27" s="192">
        <f t="shared" si="13"/>
        <v>360432.80000000005</v>
      </c>
      <c r="BF27" s="192">
        <f t="shared" si="13"/>
        <v>367357.2</v>
      </c>
      <c r="BG27" s="192">
        <f t="shared" si="13"/>
        <v>374197.74000000005</v>
      </c>
      <c r="BH27" s="192">
        <f t="shared" si="13"/>
        <v>380964.08</v>
      </c>
      <c r="BI27" s="192">
        <f t="shared" si="13"/>
        <v>387671.76</v>
      </c>
      <c r="BJ27" s="192">
        <f t="shared" si="13"/>
        <v>394334.08</v>
      </c>
      <c r="BK27" s="192">
        <f t="shared" si="13"/>
        <v>400965.74000000005</v>
      </c>
      <c r="BL27" s="192">
        <f t="shared" si="13"/>
        <v>407579.62000000005</v>
      </c>
      <c r="BM27" s="192">
        <f t="shared" si="13"/>
        <v>414187.34</v>
      </c>
      <c r="BN27" s="192">
        <f t="shared" ref="BN27:CD31" si="14">BN12*BN$17</f>
        <v>420806.68000000005</v>
      </c>
      <c r="BO27" s="192">
        <f t="shared" si="14"/>
        <v>427466.9</v>
      </c>
      <c r="BP27" s="192">
        <f t="shared" si="14"/>
        <v>434172.48000000004</v>
      </c>
      <c r="BQ27" s="192">
        <f t="shared" si="14"/>
        <v>440907.46</v>
      </c>
      <c r="BR27" s="192">
        <f t="shared" si="14"/>
        <v>447636.42000000004</v>
      </c>
      <c r="BS27" s="192">
        <f t="shared" si="14"/>
        <v>454331.50000000006</v>
      </c>
      <c r="BT27" s="192">
        <f t="shared" si="14"/>
        <v>460986.12000000005</v>
      </c>
      <c r="BU27" s="192">
        <f t="shared" si="14"/>
        <v>467581.52</v>
      </c>
      <c r="BV27" s="192">
        <f t="shared" si="14"/>
        <v>474086.9</v>
      </c>
      <c r="BW27" s="192">
        <f t="shared" si="14"/>
        <v>480468.94000000006</v>
      </c>
      <c r="BX27" s="192">
        <f t="shared" si="14"/>
        <v>486696.42000000004</v>
      </c>
      <c r="BY27" s="192">
        <f t="shared" si="14"/>
        <v>492750.86000000004</v>
      </c>
      <c r="BZ27" s="192">
        <f t="shared" si="14"/>
        <v>498619.52</v>
      </c>
      <c r="CA27" s="192">
        <f t="shared" si="14"/>
        <v>504296.66000000003</v>
      </c>
      <c r="CB27" s="192">
        <f t="shared" si="14"/>
        <v>509783.54000000004</v>
      </c>
      <c r="CC27" s="192">
        <f t="shared" si="14"/>
        <v>515104.24000000005</v>
      </c>
      <c r="CD27" s="192">
        <f t="shared" si="14"/>
        <v>520283.82000000007</v>
      </c>
    </row>
    <row r="28" spans="1:82" s="184" customFormat="1">
      <c r="A28" s="184" t="s">
        <v>26</v>
      </c>
      <c r="B28" s="193">
        <f t="shared" si="13"/>
        <v>246084.88399999996</v>
      </c>
      <c r="C28" s="193">
        <f t="shared" si="13"/>
        <v>252133.57199999996</v>
      </c>
      <c r="D28" s="193">
        <f t="shared" si="13"/>
        <v>258355.17199999993</v>
      </c>
      <c r="E28" s="193">
        <f t="shared" si="13"/>
        <v>264784.02399999992</v>
      </c>
      <c r="F28" s="193">
        <f t="shared" si="13"/>
        <v>271456.08399999992</v>
      </c>
      <c r="G28" s="193">
        <f t="shared" si="13"/>
        <v>278390.74399999995</v>
      </c>
      <c r="H28" s="193">
        <f t="shared" si="13"/>
        <v>285604.56799999991</v>
      </c>
      <c r="I28" s="193">
        <f t="shared" si="13"/>
        <v>293106.84799999994</v>
      </c>
      <c r="J28" s="193">
        <f t="shared" si="13"/>
        <v>300914.95599999995</v>
      </c>
      <c r="K28" s="193">
        <f t="shared" si="13"/>
        <v>309078.17999999993</v>
      </c>
      <c r="L28" s="193">
        <f t="shared" si="13"/>
        <v>317659.54399999994</v>
      </c>
      <c r="M28" s="193">
        <f t="shared" si="13"/>
        <v>326760.85599999991</v>
      </c>
      <c r="N28" s="193">
        <f t="shared" si="13"/>
        <v>336289.59999999992</v>
      </c>
      <c r="O28" s="193">
        <f t="shared" si="13"/>
        <v>346228.40399999992</v>
      </c>
      <c r="P28" s="193">
        <f t="shared" si="13"/>
        <v>356390.2159999999</v>
      </c>
      <c r="Q28" s="193">
        <f t="shared" si="13"/>
        <v>366224.78799999994</v>
      </c>
      <c r="R28" s="193">
        <f t="shared" si="13"/>
        <v>377127.13199999993</v>
      </c>
      <c r="S28" s="193">
        <f t="shared" si="13"/>
        <v>388454.88799999992</v>
      </c>
      <c r="T28" s="193">
        <f t="shared" si="13"/>
        <v>400228.25599999994</v>
      </c>
      <c r="U28" s="193">
        <f t="shared" si="13"/>
        <v>412467.83999999991</v>
      </c>
      <c r="V28" s="193">
        <f t="shared" si="13"/>
        <v>425168.38799999992</v>
      </c>
      <c r="W28" s="193">
        <f t="shared" si="13"/>
        <v>438300.40799999988</v>
      </c>
      <c r="X28" s="193">
        <f t="shared" si="13"/>
        <v>451844.50799999991</v>
      </c>
      <c r="Y28" s="193">
        <f t="shared" si="13"/>
        <v>465801.49599999993</v>
      </c>
      <c r="Z28" s="193">
        <f t="shared" si="13"/>
        <v>480167.33199999988</v>
      </c>
      <c r="AA28" s="193">
        <f t="shared" si="13"/>
        <v>494909.2919999999</v>
      </c>
      <c r="AB28" s="193">
        <f t="shared" si="13"/>
        <v>509989.39999999991</v>
      </c>
      <c r="AC28" s="193">
        <f t="shared" si="13"/>
        <v>525378.16399999987</v>
      </c>
      <c r="AD28" s="193">
        <f t="shared" si="13"/>
        <v>540968.92799999984</v>
      </c>
      <c r="AE28" s="193">
        <f t="shared" si="13"/>
        <v>556599.68799999985</v>
      </c>
      <c r="AF28" s="193">
        <f t="shared" si="13"/>
        <v>572110.45999999985</v>
      </c>
      <c r="AG28" s="193">
        <f t="shared" si="13"/>
        <v>587474.98399999982</v>
      </c>
      <c r="AH28" s="193">
        <f t="shared" si="13"/>
        <v>602721.13599999982</v>
      </c>
      <c r="AI28" s="193">
        <f t="shared" si="13"/>
        <v>617997.58799999987</v>
      </c>
      <c r="AJ28" s="193">
        <f t="shared" si="13"/>
        <v>633473.21199999982</v>
      </c>
      <c r="AK28" s="193">
        <f t="shared" si="13"/>
        <v>649217.89999999991</v>
      </c>
      <c r="AL28" s="193">
        <f t="shared" si="13"/>
        <v>665278.11199999985</v>
      </c>
      <c r="AM28" s="193">
        <f t="shared" si="13"/>
        <v>681766.5639999999</v>
      </c>
      <c r="AN28" s="193">
        <f t="shared" si="13"/>
        <v>698776.98399999982</v>
      </c>
      <c r="AO28" s="193">
        <f t="shared" si="13"/>
        <v>716328.76399999985</v>
      </c>
      <c r="AP28" s="193">
        <f t="shared" si="13"/>
        <v>734435.2359999998</v>
      </c>
      <c r="AQ28" s="193">
        <f t="shared" si="13"/>
        <v>753096.80399999989</v>
      </c>
      <c r="AR28" s="193">
        <f t="shared" si="13"/>
        <v>772311.44799999986</v>
      </c>
      <c r="AS28" s="193">
        <f t="shared" si="13"/>
        <v>792065.02799999982</v>
      </c>
      <c r="AT28" s="193">
        <f t="shared" si="13"/>
        <v>812246.84799999988</v>
      </c>
      <c r="AU28" s="193">
        <f t="shared" si="13"/>
        <v>832693.28799999983</v>
      </c>
      <c r="AV28" s="193">
        <f t="shared" si="13"/>
        <v>853258.90799999982</v>
      </c>
      <c r="AW28" s="193">
        <f t="shared" si="13"/>
        <v>873860.07999999984</v>
      </c>
      <c r="AX28" s="193">
        <f t="shared" si="13"/>
        <v>894508.92399999977</v>
      </c>
      <c r="AY28" s="193">
        <f t="shared" si="13"/>
        <v>915377.54399999976</v>
      </c>
      <c r="AZ28" s="193">
        <f t="shared" si="13"/>
        <v>936906.29999999981</v>
      </c>
      <c r="BA28" s="193">
        <f t="shared" si="13"/>
        <v>957865.81999999983</v>
      </c>
      <c r="BB28" s="193">
        <f t="shared" si="13"/>
        <v>978719.89599999983</v>
      </c>
      <c r="BC28" s="193">
        <f t="shared" si="13"/>
        <v>999407.52399999974</v>
      </c>
      <c r="BD28" s="193">
        <f t="shared" si="13"/>
        <v>1019880.6279999998</v>
      </c>
      <c r="BE28" s="193">
        <f t="shared" si="13"/>
        <v>1040106.0799999997</v>
      </c>
      <c r="BF28" s="193">
        <f t="shared" si="13"/>
        <v>1060087.9199999997</v>
      </c>
      <c r="BG28" s="193">
        <f t="shared" si="13"/>
        <v>1079827.7639999997</v>
      </c>
      <c r="BH28" s="193">
        <f t="shared" si="13"/>
        <v>1099353.4879999997</v>
      </c>
      <c r="BI28" s="193">
        <f t="shared" si="13"/>
        <v>1118709.9359999998</v>
      </c>
      <c r="BJ28" s="193">
        <f t="shared" si="13"/>
        <v>1137935.4879999997</v>
      </c>
      <c r="BK28" s="193">
        <f t="shared" si="13"/>
        <v>1157072.5639999998</v>
      </c>
      <c r="BL28" s="193">
        <f t="shared" si="13"/>
        <v>1176158.3319999997</v>
      </c>
      <c r="BM28" s="193">
        <f t="shared" si="13"/>
        <v>1195226.3239999998</v>
      </c>
      <c r="BN28" s="193">
        <f t="shared" si="14"/>
        <v>1214327.8479999998</v>
      </c>
      <c r="BO28" s="193">
        <f t="shared" si="14"/>
        <v>1233547.3399999999</v>
      </c>
      <c r="BP28" s="193">
        <f t="shared" si="14"/>
        <v>1252897.7279999997</v>
      </c>
      <c r="BQ28" s="193">
        <f t="shared" si="14"/>
        <v>1272332.9559999998</v>
      </c>
      <c r="BR28" s="193">
        <f t="shared" si="14"/>
        <v>1291750.8119999997</v>
      </c>
      <c r="BS28" s="193">
        <f t="shared" si="14"/>
        <v>1311070.8999999997</v>
      </c>
      <c r="BT28" s="193">
        <f t="shared" si="14"/>
        <v>1330274.2319999996</v>
      </c>
      <c r="BU28" s="193">
        <f t="shared" si="14"/>
        <v>1349306.6719999998</v>
      </c>
      <c r="BV28" s="193">
        <f t="shared" si="14"/>
        <v>1368079.3399999996</v>
      </c>
      <c r="BW28" s="193">
        <f t="shared" si="14"/>
        <v>1386496.0839999998</v>
      </c>
      <c r="BX28" s="193">
        <f t="shared" si="14"/>
        <v>1404466.8119999997</v>
      </c>
      <c r="BY28" s="193">
        <f t="shared" si="14"/>
        <v>1421938.1959999998</v>
      </c>
      <c r="BZ28" s="193">
        <f t="shared" si="14"/>
        <v>1438873.4719999996</v>
      </c>
      <c r="CA28" s="193">
        <f t="shared" si="14"/>
        <v>1455256.0759999997</v>
      </c>
      <c r="CB28" s="193">
        <f t="shared" si="14"/>
        <v>1471089.6439999996</v>
      </c>
      <c r="CC28" s="193">
        <f t="shared" si="14"/>
        <v>1486443.6639999996</v>
      </c>
      <c r="CD28" s="193">
        <f t="shared" si="14"/>
        <v>1501390.4519999996</v>
      </c>
    </row>
    <row r="29" spans="1:82" s="184" customFormat="1">
      <c r="A29" s="184" t="s">
        <v>21</v>
      </c>
      <c r="B29" s="193">
        <f t="shared" si="13"/>
        <v>170553.88</v>
      </c>
      <c r="C29" s="193">
        <f t="shared" si="13"/>
        <v>174746.04</v>
      </c>
      <c r="D29" s="193">
        <f t="shared" si="13"/>
        <v>179058.04</v>
      </c>
      <c r="E29" s="193">
        <f t="shared" si="13"/>
        <v>183513.68000000002</v>
      </c>
      <c r="F29" s="193">
        <f t="shared" si="13"/>
        <v>188137.88</v>
      </c>
      <c r="G29" s="193">
        <f t="shared" si="13"/>
        <v>192944.08000000002</v>
      </c>
      <c r="H29" s="193">
        <f t="shared" si="13"/>
        <v>197943.76</v>
      </c>
      <c r="I29" s="193">
        <f t="shared" si="13"/>
        <v>203143.36000000002</v>
      </c>
      <c r="J29" s="193">
        <f t="shared" si="13"/>
        <v>208554.92</v>
      </c>
      <c r="K29" s="193">
        <f t="shared" si="13"/>
        <v>214212.60000000003</v>
      </c>
      <c r="L29" s="193">
        <f t="shared" si="13"/>
        <v>220160.08000000002</v>
      </c>
      <c r="M29" s="193">
        <f t="shared" si="13"/>
        <v>226467.92</v>
      </c>
      <c r="N29" s="193">
        <f t="shared" si="13"/>
        <v>233072.00000000003</v>
      </c>
      <c r="O29" s="193">
        <f t="shared" si="13"/>
        <v>239960.28000000003</v>
      </c>
      <c r="P29" s="193">
        <f t="shared" si="13"/>
        <v>247003.12000000002</v>
      </c>
      <c r="Q29" s="193">
        <f t="shared" si="13"/>
        <v>253819.16000000003</v>
      </c>
      <c r="R29" s="193">
        <f t="shared" si="13"/>
        <v>261375.24000000002</v>
      </c>
      <c r="S29" s="193">
        <f t="shared" si="13"/>
        <v>269226.16000000003</v>
      </c>
      <c r="T29" s="193">
        <f t="shared" si="13"/>
        <v>277385.92000000004</v>
      </c>
      <c r="U29" s="193">
        <f t="shared" si="13"/>
        <v>285868.80000000005</v>
      </c>
      <c r="V29" s="193">
        <f t="shared" si="13"/>
        <v>294671.16000000003</v>
      </c>
      <c r="W29" s="193">
        <f t="shared" si="13"/>
        <v>303772.56000000006</v>
      </c>
      <c r="X29" s="193">
        <f t="shared" si="13"/>
        <v>313159.56000000006</v>
      </c>
      <c r="Y29" s="193">
        <f t="shared" si="13"/>
        <v>322832.72000000003</v>
      </c>
      <c r="Z29" s="193">
        <f t="shared" si="13"/>
        <v>332789.24000000005</v>
      </c>
      <c r="AA29" s="193">
        <f t="shared" si="13"/>
        <v>343006.44000000006</v>
      </c>
      <c r="AB29" s="193">
        <f t="shared" si="13"/>
        <v>353458.00000000006</v>
      </c>
      <c r="AC29" s="193">
        <f t="shared" si="13"/>
        <v>364123.48000000004</v>
      </c>
      <c r="AD29" s="193">
        <f t="shared" si="13"/>
        <v>374928.96</v>
      </c>
      <c r="AE29" s="193">
        <f t="shared" si="13"/>
        <v>385762.16000000003</v>
      </c>
      <c r="AF29" s="193">
        <f t="shared" si="13"/>
        <v>396512.2</v>
      </c>
      <c r="AG29" s="193">
        <f t="shared" si="13"/>
        <v>407160.88000000006</v>
      </c>
      <c r="AH29" s="193">
        <f t="shared" si="13"/>
        <v>417727.52</v>
      </c>
      <c r="AI29" s="193">
        <f t="shared" si="13"/>
        <v>428315.16000000003</v>
      </c>
      <c r="AJ29" s="193">
        <f t="shared" si="13"/>
        <v>439040.84</v>
      </c>
      <c r="AK29" s="193">
        <f t="shared" si="13"/>
        <v>449953.00000000006</v>
      </c>
      <c r="AL29" s="193">
        <f t="shared" si="13"/>
        <v>461083.84</v>
      </c>
      <c r="AM29" s="193">
        <f t="shared" si="13"/>
        <v>472511.48000000004</v>
      </c>
      <c r="AN29" s="193">
        <f t="shared" si="13"/>
        <v>484300.88000000006</v>
      </c>
      <c r="AO29" s="193">
        <f t="shared" si="13"/>
        <v>496465.48000000004</v>
      </c>
      <c r="AP29" s="193">
        <f t="shared" si="13"/>
        <v>509014.52000000008</v>
      </c>
      <c r="AQ29" s="193">
        <f t="shared" si="13"/>
        <v>521948.28</v>
      </c>
      <c r="AR29" s="193">
        <f t="shared" si="13"/>
        <v>535265.3600000001</v>
      </c>
      <c r="AS29" s="193">
        <f t="shared" si="13"/>
        <v>548955.96000000008</v>
      </c>
      <c r="AT29" s="193">
        <f t="shared" si="13"/>
        <v>562943.3600000001</v>
      </c>
      <c r="AU29" s="193">
        <f t="shared" si="13"/>
        <v>577114.16</v>
      </c>
      <c r="AV29" s="193">
        <f t="shared" si="13"/>
        <v>591367.56000000006</v>
      </c>
      <c r="AW29" s="193">
        <f t="shared" si="13"/>
        <v>605645.60000000009</v>
      </c>
      <c r="AX29" s="193">
        <f t="shared" si="13"/>
        <v>619956.68000000005</v>
      </c>
      <c r="AY29" s="193">
        <f t="shared" si="13"/>
        <v>634420.08000000007</v>
      </c>
      <c r="AZ29" s="193">
        <f t="shared" si="13"/>
        <v>649341.00000000012</v>
      </c>
      <c r="BA29" s="193">
        <f t="shared" si="13"/>
        <v>663867.4</v>
      </c>
      <c r="BB29" s="193">
        <f t="shared" si="13"/>
        <v>678320.72000000009</v>
      </c>
      <c r="BC29" s="193">
        <f t="shared" si="13"/>
        <v>692658.68</v>
      </c>
      <c r="BD29" s="193">
        <f t="shared" si="13"/>
        <v>706847.96000000008</v>
      </c>
      <c r="BE29" s="193">
        <f t="shared" si="13"/>
        <v>720865.60000000009</v>
      </c>
      <c r="BF29" s="193">
        <f t="shared" si="13"/>
        <v>734714.4</v>
      </c>
      <c r="BG29" s="193">
        <f t="shared" si="13"/>
        <v>748395.4800000001</v>
      </c>
      <c r="BH29" s="193">
        <f t="shared" si="13"/>
        <v>761928.16</v>
      </c>
      <c r="BI29" s="193">
        <f t="shared" si="13"/>
        <v>775343.52</v>
      </c>
      <c r="BJ29" s="193">
        <f t="shared" si="13"/>
        <v>788668.16</v>
      </c>
      <c r="BK29" s="193">
        <f t="shared" si="13"/>
        <v>801931.4800000001</v>
      </c>
      <c r="BL29" s="193">
        <f t="shared" si="13"/>
        <v>815159.24000000011</v>
      </c>
      <c r="BM29" s="193">
        <f t="shared" si="13"/>
        <v>828374.68</v>
      </c>
      <c r="BN29" s="193">
        <f t="shared" si="14"/>
        <v>841613.3600000001</v>
      </c>
      <c r="BO29" s="193">
        <f t="shared" si="14"/>
        <v>854933.8</v>
      </c>
      <c r="BP29" s="193">
        <f t="shared" si="14"/>
        <v>868344.96000000008</v>
      </c>
      <c r="BQ29" s="193">
        <f t="shared" si="14"/>
        <v>881814.92</v>
      </c>
      <c r="BR29" s="193">
        <f t="shared" si="14"/>
        <v>895272.84000000008</v>
      </c>
      <c r="BS29" s="193">
        <f t="shared" si="14"/>
        <v>908663.00000000012</v>
      </c>
      <c r="BT29" s="193">
        <f t="shared" si="14"/>
        <v>921972.24000000011</v>
      </c>
      <c r="BU29" s="193">
        <f t="shared" si="14"/>
        <v>935163.04</v>
      </c>
      <c r="BV29" s="193">
        <f t="shared" si="14"/>
        <v>948173.8</v>
      </c>
      <c r="BW29" s="193">
        <f t="shared" si="14"/>
        <v>960937.88000000012</v>
      </c>
      <c r="BX29" s="193">
        <f t="shared" si="14"/>
        <v>973392.84000000008</v>
      </c>
      <c r="BY29" s="193">
        <f t="shared" si="14"/>
        <v>985501.72000000009</v>
      </c>
      <c r="BZ29" s="193">
        <f t="shared" si="14"/>
        <v>997239.04</v>
      </c>
      <c r="CA29" s="193">
        <f t="shared" si="14"/>
        <v>1008593.3200000001</v>
      </c>
      <c r="CB29" s="193">
        <f t="shared" si="14"/>
        <v>1019567.0800000001</v>
      </c>
      <c r="CC29" s="193">
        <f t="shared" si="14"/>
        <v>1030208.4800000001</v>
      </c>
      <c r="CD29" s="193">
        <f t="shared" si="14"/>
        <v>1040567.6400000001</v>
      </c>
    </row>
    <row r="30" spans="1:82" s="184" customFormat="1">
      <c r="A30" s="184" t="s">
        <v>22</v>
      </c>
      <c r="B30" s="193">
        <f t="shared" si="13"/>
        <v>97459.36</v>
      </c>
      <c r="C30" s="193">
        <f t="shared" si="13"/>
        <v>99854.88</v>
      </c>
      <c r="D30" s="193">
        <f t="shared" si="13"/>
        <v>102318.88</v>
      </c>
      <c r="E30" s="193">
        <f t="shared" si="13"/>
        <v>104864.96000000001</v>
      </c>
      <c r="F30" s="193">
        <f t="shared" si="13"/>
        <v>107507.36</v>
      </c>
      <c r="G30" s="193">
        <f t="shared" si="13"/>
        <v>110253.76000000001</v>
      </c>
      <c r="H30" s="193">
        <f t="shared" si="13"/>
        <v>113110.72</v>
      </c>
      <c r="I30" s="193">
        <f t="shared" si="13"/>
        <v>116081.92</v>
      </c>
      <c r="J30" s="193">
        <f t="shared" si="13"/>
        <v>119174.24</v>
      </c>
      <c r="K30" s="193">
        <f t="shared" si="13"/>
        <v>122407.2</v>
      </c>
      <c r="L30" s="193">
        <f t="shared" si="13"/>
        <v>125805.76000000001</v>
      </c>
      <c r="M30" s="193">
        <f t="shared" si="13"/>
        <v>129410.24000000001</v>
      </c>
      <c r="N30" s="193">
        <f t="shared" si="13"/>
        <v>133184</v>
      </c>
      <c r="O30" s="193">
        <f t="shared" si="13"/>
        <v>137120.16</v>
      </c>
      <c r="P30" s="193">
        <f t="shared" si="13"/>
        <v>141144.64000000001</v>
      </c>
      <c r="Q30" s="193">
        <f t="shared" si="13"/>
        <v>145039.51999999999</v>
      </c>
      <c r="R30" s="193">
        <f t="shared" si="13"/>
        <v>149357.28</v>
      </c>
      <c r="S30" s="193">
        <f t="shared" si="13"/>
        <v>153843.51999999999</v>
      </c>
      <c r="T30" s="193">
        <f t="shared" si="13"/>
        <v>158506.23999999999</v>
      </c>
      <c r="U30" s="193">
        <f t="shared" si="13"/>
        <v>163353.60000000001</v>
      </c>
      <c r="V30" s="193">
        <f t="shared" si="13"/>
        <v>168383.52</v>
      </c>
      <c r="W30" s="193">
        <f t="shared" si="13"/>
        <v>173584.32</v>
      </c>
      <c r="X30" s="193">
        <f t="shared" si="13"/>
        <v>178948.32</v>
      </c>
      <c r="Y30" s="193">
        <f t="shared" si="13"/>
        <v>184475.84</v>
      </c>
      <c r="Z30" s="193">
        <f t="shared" si="13"/>
        <v>190165.28</v>
      </c>
      <c r="AA30" s="193">
        <f t="shared" si="13"/>
        <v>196003.68</v>
      </c>
      <c r="AB30" s="193">
        <f t="shared" si="13"/>
        <v>201976</v>
      </c>
      <c r="AC30" s="193">
        <f t="shared" si="13"/>
        <v>208070.56</v>
      </c>
      <c r="AD30" s="193">
        <f t="shared" si="13"/>
        <v>214245.12</v>
      </c>
      <c r="AE30" s="193">
        <f t="shared" si="13"/>
        <v>220435.52000000002</v>
      </c>
      <c r="AF30" s="193">
        <f t="shared" si="13"/>
        <v>226578.4</v>
      </c>
      <c r="AG30" s="193">
        <f t="shared" si="13"/>
        <v>232663.36000000002</v>
      </c>
      <c r="AH30" s="193">
        <f t="shared" si="13"/>
        <v>238701.44</v>
      </c>
      <c r="AI30" s="193">
        <f t="shared" si="13"/>
        <v>244751.52000000002</v>
      </c>
      <c r="AJ30" s="193">
        <f t="shared" si="13"/>
        <v>250880.48</v>
      </c>
      <c r="AK30" s="193">
        <f t="shared" si="13"/>
        <v>257116</v>
      </c>
      <c r="AL30" s="193">
        <f t="shared" si="13"/>
        <v>263476.47999999998</v>
      </c>
      <c r="AM30" s="193">
        <f t="shared" si="13"/>
        <v>270006.56</v>
      </c>
      <c r="AN30" s="193">
        <f t="shared" si="13"/>
        <v>276743.36</v>
      </c>
      <c r="AO30" s="193">
        <f t="shared" si="13"/>
        <v>283694.56</v>
      </c>
      <c r="AP30" s="193">
        <f t="shared" si="13"/>
        <v>290865.44</v>
      </c>
      <c r="AQ30" s="193">
        <f t="shared" si="13"/>
        <v>298256.16000000003</v>
      </c>
      <c r="AR30" s="193">
        <f t="shared" si="13"/>
        <v>305865.92</v>
      </c>
      <c r="AS30" s="193">
        <f t="shared" si="13"/>
        <v>313689.12</v>
      </c>
      <c r="AT30" s="193">
        <f t="shared" si="13"/>
        <v>321681.91999999998</v>
      </c>
      <c r="AU30" s="193">
        <f t="shared" si="13"/>
        <v>329779.52</v>
      </c>
      <c r="AV30" s="193">
        <f t="shared" si="13"/>
        <v>337924.32</v>
      </c>
      <c r="AW30" s="193">
        <f t="shared" si="13"/>
        <v>346083.2</v>
      </c>
      <c r="AX30" s="193">
        <f t="shared" si="13"/>
        <v>354260.96</v>
      </c>
      <c r="AY30" s="193">
        <f t="shared" si="13"/>
        <v>362525.76</v>
      </c>
      <c r="AZ30" s="193">
        <f t="shared" si="13"/>
        <v>371052</v>
      </c>
      <c r="BA30" s="193">
        <f t="shared" si="13"/>
        <v>379352.8</v>
      </c>
      <c r="BB30" s="193">
        <f t="shared" si="13"/>
        <v>387611.84</v>
      </c>
      <c r="BC30" s="193">
        <f t="shared" si="13"/>
        <v>395804.96</v>
      </c>
      <c r="BD30" s="193">
        <f t="shared" si="13"/>
        <v>403913.12</v>
      </c>
      <c r="BE30" s="193">
        <f t="shared" si="13"/>
        <v>411923.20000000001</v>
      </c>
      <c r="BF30" s="193">
        <f t="shared" si="13"/>
        <v>419836.8</v>
      </c>
      <c r="BG30" s="193">
        <f t="shared" si="13"/>
        <v>427654.56</v>
      </c>
      <c r="BH30" s="193">
        <f t="shared" si="13"/>
        <v>435387.52</v>
      </c>
      <c r="BI30" s="193">
        <f t="shared" si="13"/>
        <v>443053.44</v>
      </c>
      <c r="BJ30" s="193">
        <f t="shared" si="13"/>
        <v>450667.52000000002</v>
      </c>
      <c r="BK30" s="193">
        <f t="shared" si="13"/>
        <v>458246.56</v>
      </c>
      <c r="BL30" s="193">
        <f t="shared" si="13"/>
        <v>465805.28</v>
      </c>
      <c r="BM30" s="193">
        <f t="shared" ref="BM30" si="15">BM15*BM$17</f>
        <v>473356.96</v>
      </c>
      <c r="BN30" s="193">
        <f t="shared" si="14"/>
        <v>480921.92</v>
      </c>
      <c r="BO30" s="193">
        <f t="shared" si="14"/>
        <v>488533.60000000003</v>
      </c>
      <c r="BP30" s="193">
        <f t="shared" si="14"/>
        <v>496197.12</v>
      </c>
      <c r="BQ30" s="193">
        <f t="shared" si="14"/>
        <v>503894.24</v>
      </c>
      <c r="BR30" s="193">
        <f t="shared" si="14"/>
        <v>511584.48000000004</v>
      </c>
      <c r="BS30" s="193">
        <f t="shared" si="14"/>
        <v>519236</v>
      </c>
      <c r="BT30" s="193">
        <f t="shared" si="14"/>
        <v>526841.28</v>
      </c>
      <c r="BU30" s="193">
        <f t="shared" si="14"/>
        <v>534378.88</v>
      </c>
      <c r="BV30" s="193">
        <f t="shared" si="14"/>
        <v>541813.6</v>
      </c>
      <c r="BW30" s="193">
        <f t="shared" si="14"/>
        <v>549107.36</v>
      </c>
      <c r="BX30" s="193">
        <f t="shared" si="14"/>
        <v>556224.48</v>
      </c>
      <c r="BY30" s="193">
        <f t="shared" si="14"/>
        <v>563143.84</v>
      </c>
      <c r="BZ30" s="193">
        <f t="shared" si="14"/>
        <v>569850.88</v>
      </c>
      <c r="CA30" s="193">
        <f t="shared" si="14"/>
        <v>576339.04</v>
      </c>
      <c r="CB30" s="193">
        <f t="shared" si="14"/>
        <v>582609.76</v>
      </c>
      <c r="CC30" s="193">
        <f t="shared" si="14"/>
        <v>588690.56000000006</v>
      </c>
      <c r="CD30" s="193">
        <f t="shared" si="14"/>
        <v>594610.07999999996</v>
      </c>
    </row>
    <row r="31" spans="1:82" s="199" customFormat="1">
      <c r="A31" s="194" t="s">
        <v>6</v>
      </c>
      <c r="B31" s="198">
        <f t="shared" ref="B31:BM31" si="16">B16*B$17</f>
        <v>9745.9359999999997</v>
      </c>
      <c r="C31" s="198">
        <f t="shared" si="16"/>
        <v>9985.4879999999994</v>
      </c>
      <c r="D31" s="198">
        <f t="shared" si="16"/>
        <v>10231.888000000001</v>
      </c>
      <c r="E31" s="198">
        <f t="shared" si="16"/>
        <v>10486.496000000001</v>
      </c>
      <c r="F31" s="198">
        <f t="shared" si="16"/>
        <v>10750.736000000001</v>
      </c>
      <c r="G31" s="198">
        <f t="shared" si="16"/>
        <v>11025.376</v>
      </c>
      <c r="H31" s="198">
        <f t="shared" si="16"/>
        <v>11311.072</v>
      </c>
      <c r="I31" s="198">
        <f t="shared" si="16"/>
        <v>11608.192000000001</v>
      </c>
      <c r="J31" s="198">
        <f t="shared" si="16"/>
        <v>11917.424000000001</v>
      </c>
      <c r="K31" s="198">
        <f t="shared" si="16"/>
        <v>12240.720000000001</v>
      </c>
      <c r="L31" s="198">
        <f t="shared" si="16"/>
        <v>12580.576000000001</v>
      </c>
      <c r="M31" s="198">
        <f t="shared" si="16"/>
        <v>12941.023999999999</v>
      </c>
      <c r="N31" s="198">
        <f t="shared" si="16"/>
        <v>13318.4</v>
      </c>
      <c r="O31" s="198">
        <f t="shared" si="16"/>
        <v>13712.016</v>
      </c>
      <c r="P31" s="198">
        <f t="shared" si="16"/>
        <v>14114.464</v>
      </c>
      <c r="Q31" s="198">
        <f t="shared" si="16"/>
        <v>14503.952000000001</v>
      </c>
      <c r="R31" s="198">
        <f t="shared" si="16"/>
        <v>14935.728000000001</v>
      </c>
      <c r="S31" s="198">
        <f t="shared" si="16"/>
        <v>15384.352000000001</v>
      </c>
      <c r="T31" s="198">
        <f t="shared" si="16"/>
        <v>15850.624</v>
      </c>
      <c r="U31" s="198">
        <f t="shared" si="16"/>
        <v>16335.36</v>
      </c>
      <c r="V31" s="198">
        <f t="shared" si="16"/>
        <v>16838.351999999999</v>
      </c>
      <c r="W31" s="198">
        <f t="shared" si="16"/>
        <v>17358.432000000001</v>
      </c>
      <c r="X31" s="198">
        <f t="shared" si="16"/>
        <v>17894.832000000002</v>
      </c>
      <c r="Y31" s="198">
        <f t="shared" si="16"/>
        <v>18447.583999999999</v>
      </c>
      <c r="Z31" s="198">
        <f t="shared" si="16"/>
        <v>19016.528000000002</v>
      </c>
      <c r="AA31" s="198">
        <f t="shared" si="16"/>
        <v>19600.368000000002</v>
      </c>
      <c r="AB31" s="198">
        <f t="shared" si="16"/>
        <v>20197.600000000002</v>
      </c>
      <c r="AC31" s="198">
        <f t="shared" si="16"/>
        <v>20807.056</v>
      </c>
      <c r="AD31" s="198">
        <f t="shared" si="16"/>
        <v>21424.511999999999</v>
      </c>
      <c r="AE31" s="198">
        <f t="shared" si="16"/>
        <v>22043.552</v>
      </c>
      <c r="AF31" s="198">
        <f t="shared" si="16"/>
        <v>22657.84</v>
      </c>
      <c r="AG31" s="198">
        <f t="shared" si="16"/>
        <v>23266.335999999999</v>
      </c>
      <c r="AH31" s="198">
        <f t="shared" si="16"/>
        <v>23870.144</v>
      </c>
      <c r="AI31" s="198">
        <f t="shared" si="16"/>
        <v>24475.152000000002</v>
      </c>
      <c r="AJ31" s="198">
        <f t="shared" si="16"/>
        <v>25088.047999999999</v>
      </c>
      <c r="AK31" s="198">
        <f t="shared" si="16"/>
        <v>25711.600000000002</v>
      </c>
      <c r="AL31" s="198">
        <f t="shared" si="16"/>
        <v>26347.648000000001</v>
      </c>
      <c r="AM31" s="198">
        <f t="shared" si="16"/>
        <v>27000.655999999999</v>
      </c>
      <c r="AN31" s="198">
        <f t="shared" si="16"/>
        <v>27674.335999999999</v>
      </c>
      <c r="AO31" s="198">
        <f t="shared" si="16"/>
        <v>28369.456000000002</v>
      </c>
      <c r="AP31" s="198">
        <f t="shared" si="16"/>
        <v>29086.544000000002</v>
      </c>
      <c r="AQ31" s="198">
        <f t="shared" si="16"/>
        <v>29825.616000000002</v>
      </c>
      <c r="AR31" s="198">
        <f t="shared" si="16"/>
        <v>30586.592000000001</v>
      </c>
      <c r="AS31" s="198">
        <f t="shared" si="16"/>
        <v>31368.912</v>
      </c>
      <c r="AT31" s="198">
        <f t="shared" si="16"/>
        <v>32168.191999999999</v>
      </c>
      <c r="AU31" s="198">
        <f t="shared" si="16"/>
        <v>32977.951999999997</v>
      </c>
      <c r="AV31" s="198">
        <v>45000</v>
      </c>
      <c r="AW31" s="198">
        <f t="shared" si="16"/>
        <v>34608.32</v>
      </c>
      <c r="AX31" s="198">
        <f t="shared" si="16"/>
        <v>35426.095999999998</v>
      </c>
      <c r="AY31" s="198">
        <f t="shared" si="16"/>
        <v>36252.576000000001</v>
      </c>
      <c r="AZ31" s="198">
        <f t="shared" si="16"/>
        <v>37105.200000000004</v>
      </c>
      <c r="BA31" s="198">
        <f t="shared" si="16"/>
        <v>37935.279999999999</v>
      </c>
      <c r="BB31" s="198">
        <f t="shared" si="16"/>
        <v>38761.184000000001</v>
      </c>
      <c r="BC31" s="198">
        <f t="shared" si="16"/>
        <v>39580.495999999999</v>
      </c>
      <c r="BD31" s="198">
        <f t="shared" si="16"/>
        <v>40391.311999999998</v>
      </c>
      <c r="BE31" s="198">
        <f t="shared" si="16"/>
        <v>41192.32</v>
      </c>
      <c r="BF31" s="198">
        <f t="shared" si="16"/>
        <v>41983.68</v>
      </c>
      <c r="BG31" s="198">
        <f t="shared" si="16"/>
        <v>42765.455999999998</v>
      </c>
      <c r="BH31" s="198">
        <f t="shared" si="16"/>
        <v>43538.752</v>
      </c>
      <c r="BI31" s="198">
        <f t="shared" si="16"/>
        <v>44305.343999999997</v>
      </c>
      <c r="BJ31" s="198">
        <f t="shared" si="16"/>
        <v>45066.752</v>
      </c>
      <c r="BK31" s="198">
        <f t="shared" si="16"/>
        <v>45824.656000000003</v>
      </c>
      <c r="BL31" s="198">
        <f t="shared" si="16"/>
        <v>46580.527999999998</v>
      </c>
      <c r="BM31" s="198">
        <f t="shared" si="16"/>
        <v>47335.696000000004</v>
      </c>
      <c r="BN31" s="198">
        <f t="shared" si="14"/>
        <v>48092.192000000003</v>
      </c>
      <c r="BO31" s="198">
        <f t="shared" si="14"/>
        <v>48853.36</v>
      </c>
      <c r="BP31" s="198">
        <f t="shared" si="14"/>
        <v>49619.712</v>
      </c>
      <c r="BQ31" s="198">
        <f t="shared" si="14"/>
        <v>50389.423999999999</v>
      </c>
      <c r="BR31" s="198">
        <f t="shared" si="14"/>
        <v>51158.448000000004</v>
      </c>
      <c r="BS31" s="198">
        <f t="shared" si="14"/>
        <v>51923.6</v>
      </c>
      <c r="BT31" s="198">
        <f t="shared" si="14"/>
        <v>52684.128000000004</v>
      </c>
      <c r="BU31" s="198">
        <f t="shared" si="14"/>
        <v>53437.887999999999</v>
      </c>
      <c r="BV31" s="198">
        <f t="shared" si="14"/>
        <v>54181.36</v>
      </c>
      <c r="BW31" s="198">
        <f t="shared" si="14"/>
        <v>54910.736000000004</v>
      </c>
      <c r="BX31" s="198">
        <f t="shared" si="14"/>
        <v>55622.448000000004</v>
      </c>
      <c r="BY31" s="198">
        <f t="shared" si="14"/>
        <v>56314.383999999998</v>
      </c>
      <c r="BZ31" s="198">
        <f t="shared" si="14"/>
        <v>56985.088000000003</v>
      </c>
      <c r="CA31" s="198">
        <f t="shared" si="14"/>
        <v>57633.904000000002</v>
      </c>
      <c r="CB31" s="198">
        <f t="shared" si="14"/>
        <v>58260.976000000002</v>
      </c>
      <c r="CC31" s="198">
        <f t="shared" si="14"/>
        <v>58869.056000000004</v>
      </c>
      <c r="CD31" s="198">
        <f t="shared" si="14"/>
        <v>59461.008000000002</v>
      </c>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50FB85-F28B-4E51-8D65-71CFBE533E4D}">
  <sheetPr>
    <tabColor rgb="FF92D050"/>
  </sheetPr>
  <dimension ref="A1:CL72"/>
  <sheetViews>
    <sheetView zoomScale="90" zoomScaleNormal="90" workbookViewId="0">
      <pane xSplit="1" ySplit="2" topLeftCell="B19" activePane="bottomRight" state="frozen"/>
      <selection pane="topRight" activeCell="B1" sqref="B1"/>
      <selection pane="bottomLeft" activeCell="A3" sqref="A3"/>
      <selection pane="bottomRight" activeCell="AC41" sqref="AC41"/>
    </sheetView>
  </sheetViews>
  <sheetFormatPr defaultRowHeight="14.4"/>
  <cols>
    <col min="1" max="1" width="41.5546875" bestFit="1" customWidth="1"/>
    <col min="2" max="2" width="8.6640625" customWidth="1"/>
    <col min="3" max="3" width="7.33203125" customWidth="1"/>
    <col min="4" max="4" width="6.6640625" customWidth="1"/>
    <col min="5" max="5" width="5.33203125" customWidth="1"/>
    <col min="6" max="8" width="1" customWidth="1"/>
    <col min="9" max="20" width="0.77734375" customWidth="1"/>
    <col min="21" max="21" width="6.33203125" customWidth="1"/>
    <col min="22" max="26" width="4.33203125" customWidth="1"/>
    <col min="27" max="30" width="5.77734375" customWidth="1"/>
    <col min="31" max="40" width="6.44140625" style="8" customWidth="1"/>
    <col min="41" max="41" width="9.21875" style="8" customWidth="1"/>
    <col min="42" max="51" width="6.44140625" style="8" customWidth="1"/>
    <col min="52" max="52" width="11.21875" customWidth="1"/>
    <col min="53" max="61" width="5.33203125" customWidth="1"/>
    <col min="62" max="62" width="9.109375" customWidth="1"/>
    <col min="63" max="81" width="1.33203125" customWidth="1"/>
    <col min="82" max="82" width="11.33203125" customWidth="1"/>
  </cols>
  <sheetData>
    <row r="1" spans="1:90">
      <c r="A1" s="29" t="s">
        <v>232</v>
      </c>
    </row>
    <row r="2" spans="1:90" s="348" customFormat="1">
      <c r="A2" s="345" t="str">
        <f>PopulationSizes!A2</f>
        <v>Year</v>
      </c>
      <c r="B2" s="346">
        <f>PopulationSizes!B2</f>
        <v>1970</v>
      </c>
      <c r="C2" s="346">
        <f>PopulationSizes!C2</f>
        <v>1971</v>
      </c>
      <c r="D2" s="346">
        <f>PopulationSizes!D2</f>
        <v>1972</v>
      </c>
      <c r="E2" s="346">
        <f>PopulationSizes!E2</f>
        <v>1973</v>
      </c>
      <c r="F2" s="346">
        <f>PopulationSizes!F2</f>
        <v>1974</v>
      </c>
      <c r="G2" s="346">
        <f>PopulationSizes!G2</f>
        <v>1975</v>
      </c>
      <c r="H2" s="346">
        <f>PopulationSizes!H2</f>
        <v>1976</v>
      </c>
      <c r="I2" s="346">
        <f>PopulationSizes!I2</f>
        <v>1977</v>
      </c>
      <c r="J2" s="346">
        <f>PopulationSizes!J2</f>
        <v>1978</v>
      </c>
      <c r="K2" s="346">
        <f>PopulationSizes!K2</f>
        <v>1979</v>
      </c>
      <c r="L2" s="346">
        <f>PopulationSizes!L2</f>
        <v>1980</v>
      </c>
      <c r="M2" s="346">
        <f>PopulationSizes!M2</f>
        <v>1981</v>
      </c>
      <c r="N2" s="346">
        <f>PopulationSizes!N2</f>
        <v>1982</v>
      </c>
      <c r="O2" s="346">
        <f>PopulationSizes!O2</f>
        <v>1983</v>
      </c>
      <c r="P2" s="346">
        <f>PopulationSizes!P2</f>
        <v>1984</v>
      </c>
      <c r="Q2" s="346">
        <f>PopulationSizes!Q2</f>
        <v>1985</v>
      </c>
      <c r="R2" s="346">
        <f>PopulationSizes!R2</f>
        <v>1986</v>
      </c>
      <c r="S2" s="346">
        <f>PopulationSizes!S2</f>
        <v>1987</v>
      </c>
      <c r="T2" s="346">
        <f>PopulationSizes!T2</f>
        <v>1988</v>
      </c>
      <c r="U2" s="346">
        <f>PopulationSizes!U2</f>
        <v>1989</v>
      </c>
      <c r="V2" s="346">
        <f>PopulationSizes!V2</f>
        <v>1990</v>
      </c>
      <c r="W2" s="346">
        <f>PopulationSizes!W2</f>
        <v>1991</v>
      </c>
      <c r="X2" s="346">
        <f>PopulationSizes!X2</f>
        <v>1992</v>
      </c>
      <c r="Y2" s="346">
        <f>PopulationSizes!Y2</f>
        <v>1993</v>
      </c>
      <c r="Z2" s="346">
        <f>PopulationSizes!Z2</f>
        <v>1994</v>
      </c>
      <c r="AA2" s="346">
        <f>PopulationSizes!AA2</f>
        <v>1995</v>
      </c>
      <c r="AB2" s="346">
        <f>PopulationSizes!AB2</f>
        <v>1996</v>
      </c>
      <c r="AC2" s="346">
        <f>PopulationSizes!AC2</f>
        <v>1997</v>
      </c>
      <c r="AD2" s="346">
        <f>PopulationSizes!AD2</f>
        <v>1998</v>
      </c>
      <c r="AE2" s="347">
        <f>PopulationSizes!AE2</f>
        <v>1999</v>
      </c>
      <c r="AF2" s="347">
        <f>PopulationSizes!AF2</f>
        <v>2000</v>
      </c>
      <c r="AG2" s="347">
        <f>PopulationSizes!AG2</f>
        <v>2001</v>
      </c>
      <c r="AH2" s="347">
        <f>PopulationSizes!AH2</f>
        <v>2002</v>
      </c>
      <c r="AI2" s="347">
        <f>PopulationSizes!AI2</f>
        <v>2003</v>
      </c>
      <c r="AJ2" s="347">
        <f>PopulationSizes!AJ2</f>
        <v>2004</v>
      </c>
      <c r="AK2" s="347">
        <f>PopulationSizes!AK2</f>
        <v>2005</v>
      </c>
      <c r="AL2" s="347">
        <f>PopulationSizes!AL2</f>
        <v>2006</v>
      </c>
      <c r="AM2" s="347">
        <f>PopulationSizes!AM2</f>
        <v>2007</v>
      </c>
      <c r="AN2" s="347">
        <f>PopulationSizes!AN2</f>
        <v>2008</v>
      </c>
      <c r="AO2" s="347">
        <f>PopulationSizes!AO2</f>
        <v>2009</v>
      </c>
      <c r="AP2" s="347">
        <f>PopulationSizes!AP2</f>
        <v>2010</v>
      </c>
      <c r="AQ2" s="347">
        <f>PopulationSizes!AQ2</f>
        <v>2011</v>
      </c>
      <c r="AR2" s="347">
        <f>PopulationSizes!AR2</f>
        <v>2012</v>
      </c>
      <c r="AS2" s="347">
        <f>PopulationSizes!AS2</f>
        <v>2013</v>
      </c>
      <c r="AT2" s="347">
        <f>PopulationSizes!AT2</f>
        <v>2014</v>
      </c>
      <c r="AU2" s="347">
        <f>PopulationSizes!AU2</f>
        <v>2015</v>
      </c>
      <c r="AV2" s="347">
        <f>PopulationSizes!AV2</f>
        <v>2016</v>
      </c>
      <c r="AW2" s="347">
        <f>PopulationSizes!AW2</f>
        <v>2017</v>
      </c>
      <c r="AX2" s="347">
        <f>PopulationSizes!AX2</f>
        <v>2018</v>
      </c>
      <c r="AY2" s="347">
        <f>PopulationSizes!AY2</f>
        <v>2019</v>
      </c>
      <c r="AZ2" s="346">
        <f>PopulationSizes!AZ2</f>
        <v>2020</v>
      </c>
      <c r="BA2" s="346">
        <f>PopulationSizes!BA2</f>
        <v>2021</v>
      </c>
      <c r="BB2" s="346">
        <f>PopulationSizes!BB2</f>
        <v>2022</v>
      </c>
      <c r="BC2" s="346">
        <f>PopulationSizes!BC2</f>
        <v>2023</v>
      </c>
      <c r="BD2" s="346">
        <f>PopulationSizes!BD2</f>
        <v>2024</v>
      </c>
      <c r="BE2" s="346">
        <f>PopulationSizes!BE2</f>
        <v>2025</v>
      </c>
      <c r="BF2" s="346">
        <f>PopulationSizes!BF2</f>
        <v>2026</v>
      </c>
      <c r="BG2" s="346">
        <f>PopulationSizes!BG2</f>
        <v>2027</v>
      </c>
      <c r="BH2" s="346">
        <f>PopulationSizes!BH2</f>
        <v>2028</v>
      </c>
      <c r="BI2" s="346">
        <f>PopulationSizes!BI2</f>
        <v>2029</v>
      </c>
      <c r="BJ2" s="346">
        <f>PopulationSizes!BJ2</f>
        <v>2030</v>
      </c>
      <c r="BK2" s="346">
        <f>PopulationSizes!BK2</f>
        <v>2031</v>
      </c>
      <c r="BL2" s="346">
        <f>PopulationSizes!BL2</f>
        <v>2032</v>
      </c>
      <c r="BM2" s="346">
        <f>PopulationSizes!BM2</f>
        <v>2033</v>
      </c>
      <c r="BN2" s="346">
        <f>PopulationSizes!BN2</f>
        <v>2034</v>
      </c>
      <c r="BO2" s="346">
        <f>PopulationSizes!BO2</f>
        <v>2035</v>
      </c>
      <c r="BP2" s="346">
        <f>PopulationSizes!BP2</f>
        <v>2036</v>
      </c>
      <c r="BQ2" s="346">
        <f>PopulationSizes!BQ2</f>
        <v>2037</v>
      </c>
      <c r="BR2" s="346">
        <f>PopulationSizes!BR2</f>
        <v>2038</v>
      </c>
      <c r="BS2" s="346">
        <f>PopulationSizes!BS2</f>
        <v>2039</v>
      </c>
      <c r="BT2" s="346">
        <f>PopulationSizes!BT2</f>
        <v>2040</v>
      </c>
      <c r="BU2" s="346">
        <f>PopulationSizes!BU2</f>
        <v>2041</v>
      </c>
      <c r="BV2" s="346">
        <f>PopulationSizes!BV2</f>
        <v>2042</v>
      </c>
      <c r="BW2" s="346">
        <f>PopulationSizes!BW2</f>
        <v>2043</v>
      </c>
      <c r="BX2" s="346">
        <f>PopulationSizes!BX2</f>
        <v>2044</v>
      </c>
      <c r="BY2" s="346">
        <f>PopulationSizes!BY2</f>
        <v>2045</v>
      </c>
      <c r="BZ2" s="346">
        <f>PopulationSizes!BZ2</f>
        <v>2046</v>
      </c>
      <c r="CA2" s="346">
        <f>PopulationSizes!CA2</f>
        <v>2047</v>
      </c>
      <c r="CB2" s="346">
        <f>PopulationSizes!CB2</f>
        <v>2048</v>
      </c>
      <c r="CC2" s="346">
        <f>PopulationSizes!CC2</f>
        <v>2049</v>
      </c>
      <c r="CD2" s="346">
        <f>PopulationSizes!CD2</f>
        <v>2050</v>
      </c>
      <c r="CE2" s="346"/>
      <c r="CF2" s="346"/>
      <c r="CG2" s="346"/>
      <c r="CH2" s="346"/>
      <c r="CI2" s="346"/>
      <c r="CJ2" s="346"/>
      <c r="CK2" s="346"/>
      <c r="CL2" s="346"/>
    </row>
    <row r="3" spans="1:90">
      <c r="A3" s="29"/>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156"/>
      <c r="AF3" s="156"/>
      <c r="AG3" s="156"/>
      <c r="AH3" s="156"/>
      <c r="AI3" s="156"/>
      <c r="AJ3" s="156"/>
      <c r="AK3" s="156"/>
      <c r="AL3" s="156"/>
      <c r="AM3" s="156"/>
      <c r="AN3" s="156"/>
      <c r="AO3" s="156"/>
      <c r="AP3" s="156"/>
      <c r="AQ3" s="156"/>
      <c r="AR3" s="156"/>
      <c r="AS3" s="156"/>
      <c r="AT3" s="156"/>
      <c r="AU3" s="156"/>
      <c r="AV3" s="156"/>
      <c r="AW3" s="156"/>
      <c r="AX3" s="156"/>
      <c r="AY3" s="156"/>
      <c r="AZ3" s="28"/>
      <c r="BA3" s="28"/>
      <c r="BB3" s="28"/>
      <c r="BC3" s="28"/>
      <c r="BD3" s="28"/>
      <c r="BE3" s="28"/>
      <c r="BF3" s="28"/>
      <c r="BG3" s="28"/>
      <c r="BH3" s="28"/>
      <c r="BI3" s="28"/>
      <c r="BJ3" s="28"/>
      <c r="BK3" s="28"/>
    </row>
    <row r="4" spans="1:90" s="28" customFormat="1">
      <c r="A4" s="67" t="str">
        <f>PopulationSizes!A4</f>
        <v>Women</v>
      </c>
      <c r="AE4" s="156"/>
      <c r="AF4" s="156"/>
      <c r="AG4" s="156"/>
      <c r="AH4" s="156"/>
      <c r="AI4" s="156"/>
      <c r="AJ4" s="156"/>
      <c r="AK4" s="156"/>
      <c r="AL4" s="156"/>
      <c r="AM4" s="156"/>
      <c r="AN4" s="156"/>
      <c r="AO4" s="156"/>
      <c r="AP4" s="156"/>
      <c r="AQ4" s="156"/>
      <c r="AR4" s="156"/>
      <c r="AS4" s="156"/>
      <c r="AT4" s="156"/>
      <c r="AU4" s="156"/>
      <c r="AV4" s="156"/>
      <c r="AW4" s="156"/>
      <c r="AX4" s="156"/>
      <c r="AY4" s="156"/>
    </row>
    <row r="5" spans="1:90" s="28" customFormat="1">
      <c r="A5" s="58" t="str">
        <f>PopulationSizes!A6</f>
        <v>Low Risk Women (%)</v>
      </c>
      <c r="B5" s="279">
        <v>1</v>
      </c>
      <c r="C5" s="279">
        <f>$B5</f>
        <v>1</v>
      </c>
      <c r="D5" s="279">
        <f t="shared" ref="D5:S13" si="0">$B5</f>
        <v>1</v>
      </c>
      <c r="E5" s="279">
        <f t="shared" si="0"/>
        <v>1</v>
      </c>
      <c r="F5" s="279">
        <f t="shared" si="0"/>
        <v>1</v>
      </c>
      <c r="G5" s="279">
        <f t="shared" si="0"/>
        <v>1</v>
      </c>
      <c r="H5" s="279">
        <f t="shared" si="0"/>
        <v>1</v>
      </c>
      <c r="I5" s="279">
        <f t="shared" si="0"/>
        <v>1</v>
      </c>
      <c r="J5" s="279">
        <f t="shared" si="0"/>
        <v>1</v>
      </c>
      <c r="K5" s="279">
        <f t="shared" si="0"/>
        <v>1</v>
      </c>
      <c r="L5" s="279">
        <f t="shared" si="0"/>
        <v>1</v>
      </c>
      <c r="M5" s="279">
        <f t="shared" si="0"/>
        <v>1</v>
      </c>
      <c r="N5" s="279">
        <f t="shared" si="0"/>
        <v>1</v>
      </c>
      <c r="O5" s="279">
        <f t="shared" si="0"/>
        <v>1</v>
      </c>
      <c r="P5" s="279">
        <f t="shared" si="0"/>
        <v>1</v>
      </c>
      <c r="Q5" s="279">
        <f t="shared" si="0"/>
        <v>1</v>
      </c>
      <c r="R5" s="279">
        <f t="shared" si="0"/>
        <v>1</v>
      </c>
      <c r="S5" s="279">
        <f t="shared" si="0"/>
        <v>1</v>
      </c>
      <c r="T5" s="279">
        <f t="shared" ref="T5:AI13" si="1">$B5</f>
        <v>1</v>
      </c>
      <c r="U5" s="279">
        <f t="shared" si="1"/>
        <v>1</v>
      </c>
      <c r="V5" s="279">
        <f t="shared" si="1"/>
        <v>1</v>
      </c>
      <c r="W5" s="279">
        <f t="shared" si="1"/>
        <v>1</v>
      </c>
      <c r="X5" s="279">
        <f t="shared" si="1"/>
        <v>1</v>
      </c>
      <c r="Y5" s="279">
        <f t="shared" si="1"/>
        <v>1</v>
      </c>
      <c r="Z5" s="279">
        <f t="shared" si="1"/>
        <v>1</v>
      </c>
      <c r="AA5" s="279">
        <f t="shared" si="1"/>
        <v>1</v>
      </c>
      <c r="AB5" s="279">
        <f t="shared" si="1"/>
        <v>1</v>
      </c>
      <c r="AC5" s="279">
        <f t="shared" si="1"/>
        <v>1</v>
      </c>
      <c r="AD5" s="279">
        <f t="shared" si="1"/>
        <v>1</v>
      </c>
      <c r="AE5" s="335">
        <f t="shared" si="1"/>
        <v>1</v>
      </c>
      <c r="AF5" s="335">
        <f t="shared" si="1"/>
        <v>1</v>
      </c>
      <c r="AG5" s="335">
        <f t="shared" si="1"/>
        <v>1</v>
      </c>
      <c r="AH5" s="335">
        <f t="shared" si="1"/>
        <v>1</v>
      </c>
      <c r="AI5" s="335">
        <f t="shared" si="1"/>
        <v>1</v>
      </c>
      <c r="AJ5" s="335">
        <f t="shared" ref="AJ5:AY13" si="2">$B5</f>
        <v>1</v>
      </c>
      <c r="AK5" s="335">
        <f t="shared" si="2"/>
        <v>1</v>
      </c>
      <c r="AL5" s="335">
        <f t="shared" si="2"/>
        <v>1</v>
      </c>
      <c r="AM5" s="335">
        <f t="shared" si="2"/>
        <v>1</v>
      </c>
      <c r="AN5" s="335">
        <f t="shared" si="2"/>
        <v>1</v>
      </c>
      <c r="AO5" s="335">
        <f t="shared" si="2"/>
        <v>1</v>
      </c>
      <c r="AP5" s="335">
        <f t="shared" si="2"/>
        <v>1</v>
      </c>
      <c r="AQ5" s="335">
        <f t="shared" si="2"/>
        <v>1</v>
      </c>
      <c r="AR5" s="335">
        <f t="shared" si="2"/>
        <v>1</v>
      </c>
      <c r="AS5" s="335">
        <f t="shared" si="2"/>
        <v>1</v>
      </c>
      <c r="AT5" s="335">
        <f t="shared" si="2"/>
        <v>1</v>
      </c>
      <c r="AU5" s="335">
        <f t="shared" si="2"/>
        <v>1</v>
      </c>
      <c r="AV5" s="335">
        <f t="shared" si="2"/>
        <v>1</v>
      </c>
      <c r="AW5" s="335">
        <f t="shared" si="2"/>
        <v>1</v>
      </c>
      <c r="AX5" s="335">
        <f t="shared" si="2"/>
        <v>1</v>
      </c>
      <c r="AY5" s="335">
        <f t="shared" si="2"/>
        <v>1</v>
      </c>
      <c r="AZ5" s="279">
        <f t="shared" ref="AZ5:BO13" si="3">$B5</f>
        <v>1</v>
      </c>
      <c r="BA5" s="279">
        <f t="shared" si="3"/>
        <v>1</v>
      </c>
      <c r="BB5" s="279">
        <f t="shared" si="3"/>
        <v>1</v>
      </c>
      <c r="BC5" s="279">
        <f t="shared" si="3"/>
        <v>1</v>
      </c>
      <c r="BD5" s="279">
        <f t="shared" si="3"/>
        <v>1</v>
      </c>
      <c r="BE5" s="279">
        <f t="shared" si="3"/>
        <v>1</v>
      </c>
      <c r="BF5" s="279">
        <f t="shared" si="3"/>
        <v>1</v>
      </c>
      <c r="BG5" s="279">
        <f t="shared" si="3"/>
        <v>1</v>
      </c>
      <c r="BH5" s="279">
        <f t="shared" si="3"/>
        <v>1</v>
      </c>
      <c r="BI5" s="279">
        <f t="shared" si="3"/>
        <v>1</v>
      </c>
      <c r="BJ5" s="279">
        <f t="shared" si="3"/>
        <v>1</v>
      </c>
      <c r="BK5" s="279">
        <f t="shared" si="3"/>
        <v>1</v>
      </c>
      <c r="BL5" s="279">
        <f t="shared" si="3"/>
        <v>1</v>
      </c>
      <c r="BM5" s="279">
        <f t="shared" si="3"/>
        <v>1</v>
      </c>
      <c r="BN5" s="279">
        <f t="shared" si="3"/>
        <v>1</v>
      </c>
      <c r="BO5" s="279">
        <f t="shared" si="3"/>
        <v>1</v>
      </c>
      <c r="BP5" s="279">
        <f t="shared" ref="BP5:CD13" si="4">$B5</f>
        <v>1</v>
      </c>
      <c r="BQ5" s="279">
        <f t="shared" si="4"/>
        <v>1</v>
      </c>
      <c r="BR5" s="279">
        <f t="shared" si="4"/>
        <v>1</v>
      </c>
      <c r="BS5" s="279">
        <f t="shared" si="4"/>
        <v>1</v>
      </c>
      <c r="BT5" s="279">
        <f t="shared" si="4"/>
        <v>1</v>
      </c>
      <c r="BU5" s="279">
        <f t="shared" si="4"/>
        <v>1</v>
      </c>
      <c r="BV5" s="279">
        <f t="shared" si="4"/>
        <v>1</v>
      </c>
      <c r="BW5" s="279">
        <f t="shared" si="4"/>
        <v>1</v>
      </c>
      <c r="BX5" s="279">
        <f t="shared" si="4"/>
        <v>1</v>
      </c>
      <c r="BY5" s="279">
        <f t="shared" si="4"/>
        <v>1</v>
      </c>
      <c r="BZ5" s="279">
        <f t="shared" si="4"/>
        <v>1</v>
      </c>
      <c r="CA5" s="279">
        <f t="shared" si="4"/>
        <v>1</v>
      </c>
      <c r="CB5" s="279">
        <f t="shared" si="4"/>
        <v>1</v>
      </c>
      <c r="CC5" s="279">
        <f t="shared" si="4"/>
        <v>1</v>
      </c>
      <c r="CD5" s="279">
        <f t="shared" si="4"/>
        <v>1</v>
      </c>
    </row>
    <row r="6" spans="1:90" s="28" customFormat="1">
      <c r="A6" s="58" t="str">
        <f>PopulationSizes!A7</f>
        <v>Medium Risk Women(%)</v>
      </c>
      <c r="B6" s="200">
        <v>3</v>
      </c>
      <c r="C6" s="136">
        <f t="shared" ref="C6:C13" si="5">$B6</f>
        <v>3</v>
      </c>
      <c r="D6" s="136">
        <f t="shared" si="0"/>
        <v>3</v>
      </c>
      <c r="E6" s="136">
        <f t="shared" si="0"/>
        <v>3</v>
      </c>
      <c r="F6" s="136">
        <f t="shared" si="0"/>
        <v>3</v>
      </c>
      <c r="G6" s="136">
        <f t="shared" si="0"/>
        <v>3</v>
      </c>
      <c r="H6" s="136">
        <f t="shared" si="0"/>
        <v>3</v>
      </c>
      <c r="I6" s="136">
        <f t="shared" si="0"/>
        <v>3</v>
      </c>
      <c r="J6" s="136">
        <f t="shared" si="0"/>
        <v>3</v>
      </c>
      <c r="K6" s="136">
        <f t="shared" si="0"/>
        <v>3</v>
      </c>
      <c r="L6" s="136">
        <f t="shared" si="0"/>
        <v>3</v>
      </c>
      <c r="M6" s="136">
        <f t="shared" si="0"/>
        <v>3</v>
      </c>
      <c r="N6" s="136">
        <f t="shared" si="0"/>
        <v>3</v>
      </c>
      <c r="O6" s="136">
        <f t="shared" si="0"/>
        <v>3</v>
      </c>
      <c r="P6" s="136">
        <f t="shared" si="0"/>
        <v>3</v>
      </c>
      <c r="Q6" s="136">
        <f t="shared" si="0"/>
        <v>3</v>
      </c>
      <c r="R6" s="136">
        <f t="shared" si="0"/>
        <v>3</v>
      </c>
      <c r="S6" s="136">
        <f t="shared" si="0"/>
        <v>3</v>
      </c>
      <c r="T6" s="136">
        <f t="shared" si="1"/>
        <v>3</v>
      </c>
      <c r="U6" s="136">
        <f t="shared" si="1"/>
        <v>3</v>
      </c>
      <c r="V6" s="136">
        <f t="shared" si="1"/>
        <v>3</v>
      </c>
      <c r="W6" s="136">
        <f t="shared" si="1"/>
        <v>3</v>
      </c>
      <c r="X6" s="136">
        <f t="shared" si="1"/>
        <v>3</v>
      </c>
      <c r="Y6" s="136">
        <f t="shared" si="1"/>
        <v>3</v>
      </c>
      <c r="Z6" s="136">
        <f t="shared" si="1"/>
        <v>3</v>
      </c>
      <c r="AA6" s="136">
        <f t="shared" si="1"/>
        <v>3</v>
      </c>
      <c r="AB6" s="136">
        <f t="shared" si="1"/>
        <v>3</v>
      </c>
      <c r="AC6" s="136">
        <f t="shared" si="1"/>
        <v>3</v>
      </c>
      <c r="AD6" s="136">
        <f t="shared" si="1"/>
        <v>3</v>
      </c>
      <c r="AE6" s="8">
        <f t="shared" si="1"/>
        <v>3</v>
      </c>
      <c r="AF6" s="8">
        <f t="shared" si="1"/>
        <v>3</v>
      </c>
      <c r="AG6" s="8">
        <f t="shared" si="1"/>
        <v>3</v>
      </c>
      <c r="AH6" s="8">
        <f t="shared" si="1"/>
        <v>3</v>
      </c>
      <c r="AI6" s="8">
        <f t="shared" si="1"/>
        <v>3</v>
      </c>
      <c r="AJ6" s="8">
        <f t="shared" si="2"/>
        <v>3</v>
      </c>
      <c r="AK6" s="8">
        <f t="shared" si="2"/>
        <v>3</v>
      </c>
      <c r="AL6" s="8">
        <f t="shared" si="2"/>
        <v>3</v>
      </c>
      <c r="AM6" s="8">
        <f t="shared" si="2"/>
        <v>3</v>
      </c>
      <c r="AN6" s="8">
        <f t="shared" si="2"/>
        <v>3</v>
      </c>
      <c r="AO6" s="8">
        <f t="shared" si="2"/>
        <v>3</v>
      </c>
      <c r="AP6" s="8">
        <f t="shared" si="2"/>
        <v>3</v>
      </c>
      <c r="AQ6" s="8">
        <f t="shared" si="2"/>
        <v>3</v>
      </c>
      <c r="AR6" s="8">
        <f t="shared" si="2"/>
        <v>3</v>
      </c>
      <c r="AS6" s="8">
        <f t="shared" si="2"/>
        <v>3</v>
      </c>
      <c r="AT6" s="8">
        <f t="shared" si="2"/>
        <v>3</v>
      </c>
      <c r="AU6" s="8">
        <f t="shared" si="2"/>
        <v>3</v>
      </c>
      <c r="AV6" s="8">
        <f t="shared" si="2"/>
        <v>3</v>
      </c>
      <c r="AW6" s="8">
        <f t="shared" si="2"/>
        <v>3</v>
      </c>
      <c r="AX6" s="8">
        <f t="shared" si="2"/>
        <v>3</v>
      </c>
      <c r="AY6" s="8">
        <f t="shared" si="2"/>
        <v>3</v>
      </c>
      <c r="AZ6" s="136">
        <f t="shared" si="3"/>
        <v>3</v>
      </c>
      <c r="BA6" s="136">
        <f t="shared" si="3"/>
        <v>3</v>
      </c>
      <c r="BB6" s="136">
        <f t="shared" si="3"/>
        <v>3</v>
      </c>
      <c r="BC6" s="136">
        <f t="shared" si="3"/>
        <v>3</v>
      </c>
      <c r="BD6" s="136">
        <f t="shared" si="3"/>
        <v>3</v>
      </c>
      <c r="BE6" s="136">
        <f t="shared" si="3"/>
        <v>3</v>
      </c>
      <c r="BF6" s="136">
        <f t="shared" si="3"/>
        <v>3</v>
      </c>
      <c r="BG6" s="136">
        <f t="shared" si="3"/>
        <v>3</v>
      </c>
      <c r="BH6" s="136">
        <f t="shared" si="3"/>
        <v>3</v>
      </c>
      <c r="BI6" s="136">
        <f t="shared" si="3"/>
        <v>3</v>
      </c>
      <c r="BJ6" s="136">
        <f t="shared" si="3"/>
        <v>3</v>
      </c>
      <c r="BK6" s="136">
        <f t="shared" si="3"/>
        <v>3</v>
      </c>
      <c r="BL6" s="136">
        <f t="shared" si="3"/>
        <v>3</v>
      </c>
      <c r="BM6" s="136">
        <f t="shared" si="3"/>
        <v>3</v>
      </c>
      <c r="BN6" s="136">
        <f t="shared" si="3"/>
        <v>3</v>
      </c>
      <c r="BO6" s="136">
        <f t="shared" si="3"/>
        <v>3</v>
      </c>
      <c r="BP6" s="136">
        <f t="shared" si="4"/>
        <v>3</v>
      </c>
      <c r="BQ6" s="136">
        <f t="shared" si="4"/>
        <v>3</v>
      </c>
      <c r="BR6" s="136">
        <f t="shared" si="4"/>
        <v>3</v>
      </c>
      <c r="BS6" s="136">
        <f t="shared" si="4"/>
        <v>3</v>
      </c>
      <c r="BT6" s="136">
        <f t="shared" si="4"/>
        <v>3</v>
      </c>
      <c r="BU6" s="136">
        <f t="shared" si="4"/>
        <v>3</v>
      </c>
      <c r="BV6" s="136">
        <f t="shared" si="4"/>
        <v>3</v>
      </c>
      <c r="BW6" s="136">
        <f t="shared" si="4"/>
        <v>3</v>
      </c>
      <c r="BX6" s="136">
        <f t="shared" si="4"/>
        <v>3</v>
      </c>
      <c r="BY6" s="136">
        <f t="shared" si="4"/>
        <v>3</v>
      </c>
      <c r="BZ6" s="136">
        <f t="shared" si="4"/>
        <v>3</v>
      </c>
      <c r="CA6" s="136">
        <f t="shared" si="4"/>
        <v>3</v>
      </c>
      <c r="CB6" s="136">
        <f t="shared" si="4"/>
        <v>3</v>
      </c>
      <c r="CC6" s="136">
        <f t="shared" si="4"/>
        <v>3</v>
      </c>
      <c r="CD6" s="136">
        <f t="shared" si="4"/>
        <v>3</v>
      </c>
    </row>
    <row r="7" spans="1:90" s="28" customFormat="1">
      <c r="A7" s="58" t="str">
        <f>PopulationSizes!A8</f>
        <v>High Risk Women (FSW)(%)</v>
      </c>
      <c r="B7" s="219">
        <v>55</v>
      </c>
      <c r="C7" s="28">
        <f t="shared" si="5"/>
        <v>55</v>
      </c>
      <c r="D7" s="28">
        <f t="shared" si="0"/>
        <v>55</v>
      </c>
      <c r="E7" s="28">
        <f t="shared" si="0"/>
        <v>55</v>
      </c>
      <c r="F7" s="28">
        <f t="shared" si="0"/>
        <v>55</v>
      </c>
      <c r="G7" s="28">
        <f t="shared" si="0"/>
        <v>55</v>
      </c>
      <c r="H7" s="28">
        <f t="shared" si="0"/>
        <v>55</v>
      </c>
      <c r="I7" s="28">
        <f t="shared" si="0"/>
        <v>55</v>
      </c>
      <c r="J7" s="28">
        <f t="shared" si="0"/>
        <v>55</v>
      </c>
      <c r="K7" s="28">
        <f t="shared" si="0"/>
        <v>55</v>
      </c>
      <c r="L7" s="28">
        <f t="shared" si="0"/>
        <v>55</v>
      </c>
      <c r="M7" s="28">
        <f t="shared" si="0"/>
        <v>55</v>
      </c>
      <c r="N7" s="28">
        <f t="shared" si="0"/>
        <v>55</v>
      </c>
      <c r="O7" s="28">
        <f t="shared" si="0"/>
        <v>55</v>
      </c>
      <c r="P7" s="28">
        <f t="shared" si="0"/>
        <v>55</v>
      </c>
      <c r="Q7" s="28">
        <f t="shared" si="0"/>
        <v>55</v>
      </c>
      <c r="R7" s="28">
        <f t="shared" si="0"/>
        <v>55</v>
      </c>
      <c r="S7" s="28">
        <f t="shared" si="0"/>
        <v>55</v>
      </c>
      <c r="T7" s="28">
        <f t="shared" si="1"/>
        <v>55</v>
      </c>
      <c r="U7" s="28">
        <f t="shared" si="1"/>
        <v>55</v>
      </c>
      <c r="V7" s="28">
        <f t="shared" si="1"/>
        <v>55</v>
      </c>
      <c r="W7" s="28">
        <f t="shared" si="1"/>
        <v>55</v>
      </c>
      <c r="X7" s="28">
        <f t="shared" si="1"/>
        <v>55</v>
      </c>
      <c r="Y7" s="28">
        <f t="shared" si="1"/>
        <v>55</v>
      </c>
      <c r="Z7" s="28">
        <f t="shared" si="1"/>
        <v>55</v>
      </c>
      <c r="AA7" s="28">
        <f t="shared" si="1"/>
        <v>55</v>
      </c>
      <c r="AB7" s="28">
        <f t="shared" si="1"/>
        <v>55</v>
      </c>
      <c r="AC7" s="28">
        <f t="shared" si="1"/>
        <v>55</v>
      </c>
      <c r="AD7" s="28">
        <f t="shared" si="1"/>
        <v>55</v>
      </c>
      <c r="AE7" s="156">
        <f t="shared" si="1"/>
        <v>55</v>
      </c>
      <c r="AF7" s="156">
        <f t="shared" si="1"/>
        <v>55</v>
      </c>
      <c r="AG7" s="156">
        <f t="shared" si="1"/>
        <v>55</v>
      </c>
      <c r="AH7" s="156">
        <f t="shared" si="1"/>
        <v>55</v>
      </c>
      <c r="AI7" s="156">
        <f t="shared" si="1"/>
        <v>55</v>
      </c>
      <c r="AJ7" s="156">
        <f t="shared" si="2"/>
        <v>55</v>
      </c>
      <c r="AK7" s="156">
        <f t="shared" si="2"/>
        <v>55</v>
      </c>
      <c r="AL7" s="156">
        <f t="shared" si="2"/>
        <v>55</v>
      </c>
      <c r="AM7" s="156">
        <f t="shared" si="2"/>
        <v>55</v>
      </c>
      <c r="AN7" s="156">
        <f t="shared" si="2"/>
        <v>55</v>
      </c>
      <c r="AO7" s="156">
        <f t="shared" si="2"/>
        <v>55</v>
      </c>
      <c r="AP7" s="156">
        <f t="shared" si="2"/>
        <v>55</v>
      </c>
      <c r="AQ7" s="156">
        <f t="shared" si="2"/>
        <v>55</v>
      </c>
      <c r="AR7" s="156">
        <f t="shared" si="2"/>
        <v>55</v>
      </c>
      <c r="AS7" s="156">
        <f t="shared" si="2"/>
        <v>55</v>
      </c>
      <c r="AT7" s="156">
        <f t="shared" si="2"/>
        <v>55</v>
      </c>
      <c r="AU7" s="156">
        <f t="shared" si="2"/>
        <v>55</v>
      </c>
      <c r="AV7" s="156">
        <f t="shared" si="2"/>
        <v>55</v>
      </c>
      <c r="AW7" s="156">
        <f t="shared" si="2"/>
        <v>55</v>
      </c>
      <c r="AX7" s="156">
        <f t="shared" si="2"/>
        <v>55</v>
      </c>
      <c r="AY7" s="156">
        <f t="shared" si="2"/>
        <v>55</v>
      </c>
      <c r="AZ7" s="28">
        <f t="shared" si="3"/>
        <v>55</v>
      </c>
      <c r="BA7" s="28">
        <f t="shared" si="3"/>
        <v>55</v>
      </c>
      <c r="BB7" s="28">
        <f t="shared" si="3"/>
        <v>55</v>
      </c>
      <c r="BC7" s="28">
        <f t="shared" si="3"/>
        <v>55</v>
      </c>
      <c r="BD7" s="28">
        <f t="shared" si="3"/>
        <v>55</v>
      </c>
      <c r="BE7" s="28">
        <f t="shared" si="3"/>
        <v>55</v>
      </c>
      <c r="BF7" s="28">
        <f t="shared" si="3"/>
        <v>55</v>
      </c>
      <c r="BG7" s="28">
        <f t="shared" si="3"/>
        <v>55</v>
      </c>
      <c r="BH7" s="28">
        <f t="shared" si="3"/>
        <v>55</v>
      </c>
      <c r="BI7" s="28">
        <f t="shared" si="3"/>
        <v>55</v>
      </c>
      <c r="BJ7" s="28">
        <f t="shared" si="3"/>
        <v>55</v>
      </c>
      <c r="BK7" s="28">
        <f t="shared" si="3"/>
        <v>55</v>
      </c>
      <c r="BL7" s="28">
        <f t="shared" si="3"/>
        <v>55</v>
      </c>
      <c r="BM7" s="28">
        <f t="shared" si="3"/>
        <v>55</v>
      </c>
      <c r="BN7" s="28">
        <f t="shared" si="3"/>
        <v>55</v>
      </c>
      <c r="BO7" s="28">
        <f t="shared" si="3"/>
        <v>55</v>
      </c>
      <c r="BP7" s="28">
        <f t="shared" si="4"/>
        <v>55</v>
      </c>
      <c r="BQ7" s="28">
        <f t="shared" si="4"/>
        <v>55</v>
      </c>
      <c r="BR7" s="28">
        <f t="shared" si="4"/>
        <v>55</v>
      </c>
      <c r="BS7" s="28">
        <f t="shared" si="4"/>
        <v>55</v>
      </c>
      <c r="BT7" s="28">
        <f t="shared" si="4"/>
        <v>55</v>
      </c>
      <c r="BU7" s="28">
        <f t="shared" si="4"/>
        <v>55</v>
      </c>
      <c r="BV7" s="28">
        <f t="shared" si="4"/>
        <v>55</v>
      </c>
      <c r="BW7" s="28">
        <f t="shared" si="4"/>
        <v>55</v>
      </c>
      <c r="BX7" s="28">
        <f t="shared" si="4"/>
        <v>55</v>
      </c>
      <c r="BY7" s="28">
        <f t="shared" si="4"/>
        <v>55</v>
      </c>
      <c r="BZ7" s="28">
        <f t="shared" si="4"/>
        <v>55</v>
      </c>
      <c r="CA7" s="28">
        <f t="shared" si="4"/>
        <v>55</v>
      </c>
      <c r="CB7" s="28">
        <f t="shared" si="4"/>
        <v>55</v>
      </c>
      <c r="CC7" s="28">
        <f t="shared" si="4"/>
        <v>55</v>
      </c>
      <c r="CD7" s="28">
        <f t="shared" si="4"/>
        <v>55</v>
      </c>
    </row>
    <row r="8" spans="1:90" s="28" customFormat="1">
      <c r="AE8" s="156"/>
      <c r="AF8" s="156"/>
      <c r="AG8" s="156"/>
      <c r="AH8" s="156"/>
      <c r="AI8" s="156"/>
      <c r="AJ8" s="156"/>
      <c r="AK8" s="156"/>
      <c r="AL8" s="156"/>
      <c r="AM8" s="156"/>
      <c r="AN8" s="156"/>
      <c r="AO8" s="156"/>
      <c r="AP8" s="156"/>
      <c r="AQ8" s="156"/>
      <c r="AR8" s="156"/>
      <c r="AS8" s="156"/>
      <c r="AT8" s="156"/>
      <c r="AU8" s="156"/>
      <c r="AV8" s="156"/>
      <c r="AW8" s="156"/>
      <c r="AX8" s="156"/>
      <c r="AY8" s="156"/>
    </row>
    <row r="9" spans="1:90" s="28" customFormat="1">
      <c r="A9" s="67" t="s">
        <v>17</v>
      </c>
      <c r="B9" s="136"/>
      <c r="C9" s="136"/>
      <c r="D9" s="136"/>
      <c r="E9" s="136"/>
      <c r="F9" s="136"/>
      <c r="G9" s="136"/>
      <c r="H9" s="136"/>
      <c r="I9" s="136"/>
      <c r="J9" s="136"/>
      <c r="K9" s="136"/>
      <c r="L9" s="136"/>
      <c r="M9" s="136"/>
      <c r="N9" s="136"/>
      <c r="O9" s="136"/>
      <c r="P9" s="136"/>
      <c r="Q9" s="136"/>
      <c r="R9" s="136"/>
      <c r="S9" s="136"/>
      <c r="T9" s="136"/>
      <c r="U9" s="136"/>
      <c r="V9" s="136"/>
      <c r="W9" s="136"/>
      <c r="X9" s="136"/>
      <c r="Y9" s="136"/>
      <c r="Z9" s="136"/>
      <c r="AA9" s="136"/>
      <c r="AB9" s="136"/>
      <c r="AC9" s="136"/>
      <c r="AD9" s="136"/>
      <c r="AE9" s="8"/>
      <c r="AF9" s="8"/>
      <c r="AG9" s="8"/>
      <c r="AH9" s="8"/>
      <c r="AI9" s="8"/>
      <c r="AJ9" s="8"/>
      <c r="AK9" s="8"/>
      <c r="AL9" s="8"/>
      <c r="AM9" s="8"/>
      <c r="AN9" s="8"/>
      <c r="AO9" s="8"/>
      <c r="AP9" s="8"/>
      <c r="AQ9" s="8"/>
      <c r="AR9" s="8"/>
      <c r="AS9" s="8"/>
      <c r="AT9" s="8"/>
      <c r="AU9" s="8"/>
      <c r="AV9" s="8"/>
      <c r="AW9" s="8"/>
      <c r="AX9" s="8"/>
      <c r="AY9" s="8"/>
      <c r="AZ9" s="136"/>
      <c r="BA9" s="136"/>
      <c r="BB9" s="136"/>
      <c r="BC9" s="136"/>
      <c r="BD9" s="136"/>
      <c r="BE9" s="136"/>
      <c r="BF9" s="136"/>
      <c r="BG9" s="136"/>
      <c r="BH9" s="136"/>
      <c r="BI9" s="136"/>
      <c r="BJ9" s="136"/>
      <c r="BK9" s="136"/>
      <c r="BL9" s="136"/>
      <c r="BM9" s="136"/>
      <c r="BN9" s="136"/>
      <c r="BO9" s="136"/>
      <c r="BP9" s="136"/>
      <c r="BQ9" s="136"/>
      <c r="BR9" s="136"/>
      <c r="BS9" s="136"/>
      <c r="BT9" s="136"/>
      <c r="BU9" s="136"/>
      <c r="BV9" s="136"/>
      <c r="BW9" s="136"/>
      <c r="BX9" s="136"/>
      <c r="BY9" s="136"/>
      <c r="BZ9" s="136"/>
      <c r="CA9" s="136"/>
      <c r="CB9" s="136"/>
      <c r="CC9" s="136"/>
      <c r="CD9" s="136"/>
    </row>
    <row r="10" spans="1:90" s="28" customFormat="1">
      <c r="A10" s="58" t="str">
        <f>PopulationSizes!A13</f>
        <v>Low Risk Men (%)</v>
      </c>
      <c r="B10" s="279">
        <v>1</v>
      </c>
      <c r="C10" s="279">
        <f>$B10</f>
        <v>1</v>
      </c>
      <c r="D10" s="279">
        <f t="shared" si="0"/>
        <v>1</v>
      </c>
      <c r="E10" s="279">
        <f t="shared" si="0"/>
        <v>1</v>
      </c>
      <c r="F10" s="279">
        <f t="shared" si="0"/>
        <v>1</v>
      </c>
      <c r="G10" s="279">
        <f t="shared" si="0"/>
        <v>1</v>
      </c>
      <c r="H10" s="279">
        <f t="shared" si="0"/>
        <v>1</v>
      </c>
      <c r="I10" s="279">
        <f t="shared" si="0"/>
        <v>1</v>
      </c>
      <c r="J10" s="279">
        <f t="shared" si="0"/>
        <v>1</v>
      </c>
      <c r="K10" s="279">
        <f t="shared" si="0"/>
        <v>1</v>
      </c>
      <c r="L10" s="279">
        <f t="shared" si="0"/>
        <v>1</v>
      </c>
      <c r="M10" s="279">
        <f t="shared" si="0"/>
        <v>1</v>
      </c>
      <c r="N10" s="279">
        <f t="shared" si="0"/>
        <v>1</v>
      </c>
      <c r="O10" s="279">
        <f t="shared" si="0"/>
        <v>1</v>
      </c>
      <c r="P10" s="279">
        <f t="shared" si="0"/>
        <v>1</v>
      </c>
      <c r="Q10" s="279">
        <f t="shared" si="0"/>
        <v>1</v>
      </c>
      <c r="R10" s="279">
        <f t="shared" si="0"/>
        <v>1</v>
      </c>
      <c r="S10" s="279">
        <f t="shared" si="0"/>
        <v>1</v>
      </c>
      <c r="T10" s="279">
        <f t="shared" si="1"/>
        <v>1</v>
      </c>
      <c r="U10" s="279">
        <f t="shared" si="1"/>
        <v>1</v>
      </c>
      <c r="V10" s="279">
        <f t="shared" si="1"/>
        <v>1</v>
      </c>
      <c r="W10" s="279">
        <f t="shared" si="1"/>
        <v>1</v>
      </c>
      <c r="X10" s="279">
        <f t="shared" si="1"/>
        <v>1</v>
      </c>
      <c r="Y10" s="279">
        <f t="shared" si="1"/>
        <v>1</v>
      </c>
      <c r="Z10" s="279">
        <f t="shared" si="1"/>
        <v>1</v>
      </c>
      <c r="AA10" s="279">
        <f t="shared" si="1"/>
        <v>1</v>
      </c>
      <c r="AB10" s="279">
        <f t="shared" si="1"/>
        <v>1</v>
      </c>
      <c r="AC10" s="279">
        <f t="shared" si="1"/>
        <v>1</v>
      </c>
      <c r="AD10" s="279">
        <f t="shared" si="1"/>
        <v>1</v>
      </c>
      <c r="AE10" s="335">
        <f t="shared" si="1"/>
        <v>1</v>
      </c>
      <c r="AF10" s="335">
        <f t="shared" si="1"/>
        <v>1</v>
      </c>
      <c r="AG10" s="335">
        <f t="shared" si="1"/>
        <v>1</v>
      </c>
      <c r="AH10" s="335">
        <f t="shared" si="1"/>
        <v>1</v>
      </c>
      <c r="AI10" s="335">
        <f t="shared" si="1"/>
        <v>1</v>
      </c>
      <c r="AJ10" s="335">
        <f t="shared" si="2"/>
        <v>1</v>
      </c>
      <c r="AK10" s="335">
        <f t="shared" si="2"/>
        <v>1</v>
      </c>
      <c r="AL10" s="335">
        <f t="shared" si="2"/>
        <v>1</v>
      </c>
      <c r="AM10" s="335">
        <f t="shared" si="2"/>
        <v>1</v>
      </c>
      <c r="AN10" s="335">
        <f t="shared" si="2"/>
        <v>1</v>
      </c>
      <c r="AO10" s="335">
        <f t="shared" si="2"/>
        <v>1</v>
      </c>
      <c r="AP10" s="335">
        <f t="shared" si="2"/>
        <v>1</v>
      </c>
      <c r="AQ10" s="335">
        <f t="shared" si="2"/>
        <v>1</v>
      </c>
      <c r="AR10" s="335">
        <f t="shared" si="2"/>
        <v>1</v>
      </c>
      <c r="AS10" s="335">
        <f t="shared" si="2"/>
        <v>1</v>
      </c>
      <c r="AT10" s="335">
        <f t="shared" si="2"/>
        <v>1</v>
      </c>
      <c r="AU10" s="335">
        <f t="shared" si="2"/>
        <v>1</v>
      </c>
      <c r="AV10" s="335">
        <f t="shared" si="2"/>
        <v>1</v>
      </c>
      <c r="AW10" s="335">
        <f t="shared" si="2"/>
        <v>1</v>
      </c>
      <c r="AX10" s="335">
        <f t="shared" si="2"/>
        <v>1</v>
      </c>
      <c r="AY10" s="335">
        <f t="shared" si="2"/>
        <v>1</v>
      </c>
      <c r="AZ10" s="279">
        <f t="shared" si="3"/>
        <v>1</v>
      </c>
      <c r="BA10" s="279">
        <f t="shared" si="3"/>
        <v>1</v>
      </c>
      <c r="BB10" s="279">
        <f t="shared" si="3"/>
        <v>1</v>
      </c>
      <c r="BC10" s="279">
        <f t="shared" si="3"/>
        <v>1</v>
      </c>
      <c r="BD10" s="279">
        <f t="shared" si="3"/>
        <v>1</v>
      </c>
      <c r="BE10" s="279">
        <f t="shared" si="3"/>
        <v>1</v>
      </c>
      <c r="BF10" s="279">
        <f t="shared" si="3"/>
        <v>1</v>
      </c>
      <c r="BG10" s="279">
        <f t="shared" si="3"/>
        <v>1</v>
      </c>
      <c r="BH10" s="279">
        <f t="shared" si="3"/>
        <v>1</v>
      </c>
      <c r="BI10" s="279">
        <f t="shared" si="3"/>
        <v>1</v>
      </c>
      <c r="BJ10" s="279">
        <f t="shared" si="3"/>
        <v>1</v>
      </c>
      <c r="BK10" s="279">
        <f t="shared" si="3"/>
        <v>1</v>
      </c>
      <c r="BL10" s="279">
        <f t="shared" si="3"/>
        <v>1</v>
      </c>
      <c r="BM10" s="279">
        <f t="shared" si="3"/>
        <v>1</v>
      </c>
      <c r="BN10" s="279">
        <f t="shared" si="3"/>
        <v>1</v>
      </c>
      <c r="BO10" s="279">
        <f t="shared" si="3"/>
        <v>1</v>
      </c>
      <c r="BP10" s="279">
        <f t="shared" si="4"/>
        <v>1</v>
      </c>
      <c r="BQ10" s="279">
        <f t="shared" si="4"/>
        <v>1</v>
      </c>
      <c r="BR10" s="279">
        <f t="shared" si="4"/>
        <v>1</v>
      </c>
      <c r="BS10" s="279">
        <f t="shared" si="4"/>
        <v>1</v>
      </c>
      <c r="BT10" s="279">
        <f t="shared" si="4"/>
        <v>1</v>
      </c>
      <c r="BU10" s="279">
        <f t="shared" si="4"/>
        <v>1</v>
      </c>
      <c r="BV10" s="279">
        <f t="shared" si="4"/>
        <v>1</v>
      </c>
      <c r="BW10" s="279">
        <f t="shared" si="4"/>
        <v>1</v>
      </c>
      <c r="BX10" s="279">
        <f t="shared" si="4"/>
        <v>1</v>
      </c>
      <c r="BY10" s="279">
        <f t="shared" si="4"/>
        <v>1</v>
      </c>
      <c r="BZ10" s="279">
        <f t="shared" si="4"/>
        <v>1</v>
      </c>
      <c r="CA10" s="279">
        <f t="shared" si="4"/>
        <v>1</v>
      </c>
      <c r="CB10" s="279">
        <f t="shared" si="4"/>
        <v>1</v>
      </c>
      <c r="CC10" s="279">
        <f t="shared" si="4"/>
        <v>1</v>
      </c>
      <c r="CD10" s="279">
        <f t="shared" si="4"/>
        <v>1</v>
      </c>
    </row>
    <row r="11" spans="1:90" s="28" customFormat="1">
      <c r="A11" s="58" t="str">
        <f>PopulationSizes!A14</f>
        <v>Medium Risk Men (%)</v>
      </c>
      <c r="B11" s="200">
        <v>3</v>
      </c>
      <c r="C11" s="136">
        <f t="shared" si="5"/>
        <v>3</v>
      </c>
      <c r="D11" s="136">
        <f t="shared" si="0"/>
        <v>3</v>
      </c>
      <c r="E11" s="136">
        <f t="shared" si="0"/>
        <v>3</v>
      </c>
      <c r="F11" s="136">
        <f t="shared" si="0"/>
        <v>3</v>
      </c>
      <c r="G11" s="136">
        <f t="shared" si="0"/>
        <v>3</v>
      </c>
      <c r="H11" s="136">
        <f t="shared" si="0"/>
        <v>3</v>
      </c>
      <c r="I11" s="136">
        <f>$B11</f>
        <v>3</v>
      </c>
      <c r="J11" s="136">
        <f t="shared" si="0"/>
        <v>3</v>
      </c>
      <c r="K11" s="136">
        <f t="shared" si="0"/>
        <v>3</v>
      </c>
      <c r="L11" s="136">
        <f t="shared" si="0"/>
        <v>3</v>
      </c>
      <c r="M11" s="136">
        <f t="shared" si="0"/>
        <v>3</v>
      </c>
      <c r="N11" s="136">
        <f t="shared" si="0"/>
        <v>3</v>
      </c>
      <c r="O11" s="136">
        <f t="shared" si="0"/>
        <v>3</v>
      </c>
      <c r="P11" s="136">
        <f t="shared" si="0"/>
        <v>3</v>
      </c>
      <c r="Q11" s="136">
        <f t="shared" si="0"/>
        <v>3</v>
      </c>
      <c r="R11" s="136">
        <f t="shared" si="0"/>
        <v>3</v>
      </c>
      <c r="S11" s="136">
        <f t="shared" si="0"/>
        <v>3</v>
      </c>
      <c r="T11" s="136">
        <f t="shared" si="1"/>
        <v>3</v>
      </c>
      <c r="U11" s="136">
        <f t="shared" si="1"/>
        <v>3</v>
      </c>
      <c r="V11" s="136">
        <f t="shared" si="1"/>
        <v>3</v>
      </c>
      <c r="W11" s="136">
        <f t="shared" si="1"/>
        <v>3</v>
      </c>
      <c r="X11" s="136">
        <f t="shared" si="1"/>
        <v>3</v>
      </c>
      <c r="Y11" s="136">
        <f t="shared" si="1"/>
        <v>3</v>
      </c>
      <c r="Z11" s="136">
        <f t="shared" si="1"/>
        <v>3</v>
      </c>
      <c r="AA11" s="136">
        <f t="shared" si="1"/>
        <v>3</v>
      </c>
      <c r="AB11" s="136">
        <f t="shared" si="1"/>
        <v>3</v>
      </c>
      <c r="AC11" s="136">
        <f t="shared" si="1"/>
        <v>3</v>
      </c>
      <c r="AD11" s="136">
        <f t="shared" si="1"/>
        <v>3</v>
      </c>
      <c r="AE11" s="8">
        <f t="shared" si="1"/>
        <v>3</v>
      </c>
      <c r="AF11" s="8">
        <f t="shared" si="1"/>
        <v>3</v>
      </c>
      <c r="AG11" s="8">
        <f t="shared" si="1"/>
        <v>3</v>
      </c>
      <c r="AH11" s="8">
        <f t="shared" si="1"/>
        <v>3</v>
      </c>
      <c r="AI11" s="8">
        <f t="shared" si="1"/>
        <v>3</v>
      </c>
      <c r="AJ11" s="8">
        <f t="shared" si="2"/>
        <v>3</v>
      </c>
      <c r="AK11" s="8">
        <f t="shared" si="2"/>
        <v>3</v>
      </c>
      <c r="AL11" s="8">
        <f t="shared" si="2"/>
        <v>3</v>
      </c>
      <c r="AM11" s="8">
        <f t="shared" si="2"/>
        <v>3</v>
      </c>
      <c r="AN11" s="8">
        <f t="shared" si="2"/>
        <v>3</v>
      </c>
      <c r="AO11" s="8">
        <f t="shared" si="2"/>
        <v>3</v>
      </c>
      <c r="AP11" s="8">
        <f t="shared" si="2"/>
        <v>3</v>
      </c>
      <c r="AQ11" s="8">
        <f t="shared" si="2"/>
        <v>3</v>
      </c>
      <c r="AR11" s="8">
        <f t="shared" si="2"/>
        <v>3</v>
      </c>
      <c r="AS11" s="8">
        <f t="shared" si="2"/>
        <v>3</v>
      </c>
      <c r="AT11" s="8">
        <f t="shared" si="2"/>
        <v>3</v>
      </c>
      <c r="AU11" s="8">
        <f t="shared" si="2"/>
        <v>3</v>
      </c>
      <c r="AV11" s="8">
        <f t="shared" si="2"/>
        <v>3</v>
      </c>
      <c r="AW11" s="8">
        <f t="shared" si="2"/>
        <v>3</v>
      </c>
      <c r="AX11" s="8">
        <f t="shared" si="2"/>
        <v>3</v>
      </c>
      <c r="AY11" s="8">
        <f t="shared" si="2"/>
        <v>3</v>
      </c>
      <c r="AZ11" s="136">
        <f t="shared" si="3"/>
        <v>3</v>
      </c>
      <c r="BA11" s="136">
        <f t="shared" si="3"/>
        <v>3</v>
      </c>
      <c r="BB11" s="136">
        <f t="shared" si="3"/>
        <v>3</v>
      </c>
      <c r="BC11" s="136">
        <f t="shared" si="3"/>
        <v>3</v>
      </c>
      <c r="BD11" s="136">
        <f t="shared" si="3"/>
        <v>3</v>
      </c>
      <c r="BE11" s="136">
        <f t="shared" si="3"/>
        <v>3</v>
      </c>
      <c r="BF11" s="136">
        <f t="shared" si="3"/>
        <v>3</v>
      </c>
      <c r="BG11" s="136">
        <f t="shared" si="3"/>
        <v>3</v>
      </c>
      <c r="BH11" s="136">
        <f t="shared" si="3"/>
        <v>3</v>
      </c>
      <c r="BI11" s="136">
        <f t="shared" si="3"/>
        <v>3</v>
      </c>
      <c r="BJ11" s="136">
        <f t="shared" si="3"/>
        <v>3</v>
      </c>
      <c r="BK11" s="136">
        <f t="shared" si="3"/>
        <v>3</v>
      </c>
      <c r="BL11" s="136">
        <f t="shared" si="3"/>
        <v>3</v>
      </c>
      <c r="BM11" s="136">
        <f t="shared" si="3"/>
        <v>3</v>
      </c>
      <c r="BN11" s="136">
        <f t="shared" si="3"/>
        <v>3</v>
      </c>
      <c r="BO11" s="136">
        <f t="shared" si="3"/>
        <v>3</v>
      </c>
      <c r="BP11" s="136">
        <f t="shared" si="4"/>
        <v>3</v>
      </c>
      <c r="BQ11" s="136">
        <f t="shared" si="4"/>
        <v>3</v>
      </c>
      <c r="BR11" s="136">
        <f t="shared" si="4"/>
        <v>3</v>
      </c>
      <c r="BS11" s="136">
        <f t="shared" si="4"/>
        <v>3</v>
      </c>
      <c r="BT11" s="136">
        <f t="shared" si="4"/>
        <v>3</v>
      </c>
      <c r="BU11" s="136">
        <f t="shared" si="4"/>
        <v>3</v>
      </c>
      <c r="BV11" s="136">
        <f t="shared" si="4"/>
        <v>3</v>
      </c>
      <c r="BW11" s="136">
        <f t="shared" si="4"/>
        <v>3</v>
      </c>
      <c r="BX11" s="136">
        <f t="shared" si="4"/>
        <v>3</v>
      </c>
      <c r="BY11" s="136">
        <f t="shared" si="4"/>
        <v>3</v>
      </c>
      <c r="BZ11" s="136">
        <f t="shared" si="4"/>
        <v>3</v>
      </c>
      <c r="CA11" s="136">
        <f t="shared" si="4"/>
        <v>3</v>
      </c>
      <c r="CB11" s="136">
        <f t="shared" si="4"/>
        <v>3</v>
      </c>
      <c r="CC11" s="136">
        <f t="shared" si="4"/>
        <v>3</v>
      </c>
      <c r="CD11" s="136">
        <f t="shared" si="4"/>
        <v>3</v>
      </c>
    </row>
    <row r="12" spans="1:90" s="28" customFormat="1">
      <c r="A12" s="58" t="str">
        <f>PopulationSizes!A15</f>
        <v>High Risk Men (%)</v>
      </c>
      <c r="B12" s="200">
        <v>5</v>
      </c>
      <c r="C12" s="136">
        <f t="shared" si="5"/>
        <v>5</v>
      </c>
      <c r="D12" s="136">
        <f t="shared" si="0"/>
        <v>5</v>
      </c>
      <c r="E12" s="136">
        <f t="shared" si="0"/>
        <v>5</v>
      </c>
      <c r="F12" s="136">
        <f t="shared" si="0"/>
        <v>5</v>
      </c>
      <c r="G12" s="136">
        <f t="shared" si="0"/>
        <v>5</v>
      </c>
      <c r="H12" s="136">
        <f t="shared" si="0"/>
        <v>5</v>
      </c>
      <c r="I12" s="136">
        <f t="shared" si="0"/>
        <v>5</v>
      </c>
      <c r="J12" s="136">
        <f t="shared" si="0"/>
        <v>5</v>
      </c>
      <c r="K12" s="136">
        <f t="shared" si="0"/>
        <v>5</v>
      </c>
      <c r="L12" s="136">
        <f t="shared" si="0"/>
        <v>5</v>
      </c>
      <c r="M12" s="136">
        <f t="shared" si="0"/>
        <v>5</v>
      </c>
      <c r="N12" s="136">
        <f t="shared" si="0"/>
        <v>5</v>
      </c>
      <c r="O12" s="136">
        <f t="shared" si="0"/>
        <v>5</v>
      </c>
      <c r="P12" s="136">
        <f t="shared" si="0"/>
        <v>5</v>
      </c>
      <c r="Q12" s="136">
        <f t="shared" si="0"/>
        <v>5</v>
      </c>
      <c r="R12" s="136">
        <f t="shared" si="0"/>
        <v>5</v>
      </c>
      <c r="S12" s="136">
        <f t="shared" si="0"/>
        <v>5</v>
      </c>
      <c r="T12" s="136">
        <f t="shared" si="1"/>
        <v>5</v>
      </c>
      <c r="U12" s="136">
        <f t="shared" si="1"/>
        <v>5</v>
      </c>
      <c r="V12" s="136">
        <f t="shared" si="1"/>
        <v>5</v>
      </c>
      <c r="W12" s="136">
        <f t="shared" si="1"/>
        <v>5</v>
      </c>
      <c r="X12" s="136">
        <f t="shared" si="1"/>
        <v>5</v>
      </c>
      <c r="Y12" s="136">
        <f t="shared" si="1"/>
        <v>5</v>
      </c>
      <c r="Z12" s="136">
        <f t="shared" si="1"/>
        <v>5</v>
      </c>
      <c r="AA12" s="136">
        <f t="shared" si="1"/>
        <v>5</v>
      </c>
      <c r="AB12" s="136">
        <f t="shared" si="1"/>
        <v>5</v>
      </c>
      <c r="AC12" s="136">
        <f t="shared" si="1"/>
        <v>5</v>
      </c>
      <c r="AD12" s="136">
        <f t="shared" si="1"/>
        <v>5</v>
      </c>
      <c r="AE12" s="8">
        <f t="shared" si="1"/>
        <v>5</v>
      </c>
      <c r="AF12" s="8">
        <f t="shared" si="1"/>
        <v>5</v>
      </c>
      <c r="AG12" s="8">
        <f t="shared" si="1"/>
        <v>5</v>
      </c>
      <c r="AH12" s="8">
        <f t="shared" si="1"/>
        <v>5</v>
      </c>
      <c r="AI12" s="8">
        <f t="shared" si="1"/>
        <v>5</v>
      </c>
      <c r="AJ12" s="8">
        <f t="shared" si="2"/>
        <v>5</v>
      </c>
      <c r="AK12" s="8">
        <f t="shared" si="2"/>
        <v>5</v>
      </c>
      <c r="AL12" s="8">
        <f t="shared" si="2"/>
        <v>5</v>
      </c>
      <c r="AM12" s="8">
        <f t="shared" si="2"/>
        <v>5</v>
      </c>
      <c r="AN12" s="8">
        <f t="shared" si="2"/>
        <v>5</v>
      </c>
      <c r="AO12" s="8">
        <f t="shared" si="2"/>
        <v>5</v>
      </c>
      <c r="AP12" s="8">
        <f t="shared" si="2"/>
        <v>5</v>
      </c>
      <c r="AQ12" s="8">
        <f t="shared" si="2"/>
        <v>5</v>
      </c>
      <c r="AR12" s="8">
        <f t="shared" si="2"/>
        <v>5</v>
      </c>
      <c r="AS12" s="8">
        <f t="shared" si="2"/>
        <v>5</v>
      </c>
      <c r="AT12" s="8">
        <f t="shared" si="2"/>
        <v>5</v>
      </c>
      <c r="AU12" s="8">
        <f t="shared" si="2"/>
        <v>5</v>
      </c>
      <c r="AV12" s="8">
        <f t="shared" si="2"/>
        <v>5</v>
      </c>
      <c r="AW12" s="8">
        <f t="shared" si="2"/>
        <v>5</v>
      </c>
      <c r="AX12" s="8">
        <f t="shared" si="2"/>
        <v>5</v>
      </c>
      <c r="AY12" s="8">
        <f t="shared" si="2"/>
        <v>5</v>
      </c>
      <c r="AZ12" s="136">
        <f t="shared" si="3"/>
        <v>5</v>
      </c>
      <c r="BA12" s="136">
        <f t="shared" si="3"/>
        <v>5</v>
      </c>
      <c r="BB12" s="136">
        <f t="shared" si="3"/>
        <v>5</v>
      </c>
      <c r="BC12" s="136">
        <f t="shared" si="3"/>
        <v>5</v>
      </c>
      <c r="BD12" s="136">
        <f t="shared" si="3"/>
        <v>5</v>
      </c>
      <c r="BE12" s="136">
        <f t="shared" si="3"/>
        <v>5</v>
      </c>
      <c r="BF12" s="136">
        <f t="shared" si="3"/>
        <v>5</v>
      </c>
      <c r="BG12" s="136">
        <f t="shared" si="3"/>
        <v>5</v>
      </c>
      <c r="BH12" s="136">
        <f t="shared" si="3"/>
        <v>5</v>
      </c>
      <c r="BI12" s="136">
        <f t="shared" si="3"/>
        <v>5</v>
      </c>
      <c r="BJ12" s="136">
        <f t="shared" si="3"/>
        <v>5</v>
      </c>
      <c r="BK12" s="136">
        <f t="shared" si="3"/>
        <v>5</v>
      </c>
      <c r="BL12" s="136">
        <f t="shared" si="3"/>
        <v>5</v>
      </c>
      <c r="BM12" s="136">
        <f t="shared" si="3"/>
        <v>5</v>
      </c>
      <c r="BN12" s="136">
        <f t="shared" si="3"/>
        <v>5</v>
      </c>
      <c r="BO12" s="136">
        <f t="shared" si="3"/>
        <v>5</v>
      </c>
      <c r="BP12" s="136">
        <f t="shared" si="4"/>
        <v>5</v>
      </c>
      <c r="BQ12" s="136">
        <f t="shared" si="4"/>
        <v>5</v>
      </c>
      <c r="BR12" s="136">
        <f t="shared" si="4"/>
        <v>5</v>
      </c>
      <c r="BS12" s="136">
        <f t="shared" si="4"/>
        <v>5</v>
      </c>
      <c r="BT12" s="136">
        <f t="shared" si="4"/>
        <v>5</v>
      </c>
      <c r="BU12" s="136">
        <f t="shared" si="4"/>
        <v>5</v>
      </c>
      <c r="BV12" s="136">
        <f t="shared" si="4"/>
        <v>5</v>
      </c>
      <c r="BW12" s="136">
        <f t="shared" si="4"/>
        <v>5</v>
      </c>
      <c r="BX12" s="136">
        <f t="shared" si="4"/>
        <v>5</v>
      </c>
      <c r="BY12" s="136">
        <f t="shared" si="4"/>
        <v>5</v>
      </c>
      <c r="BZ12" s="136">
        <f t="shared" si="4"/>
        <v>5</v>
      </c>
      <c r="CA12" s="136">
        <f t="shared" si="4"/>
        <v>5</v>
      </c>
      <c r="CB12" s="136">
        <f t="shared" si="4"/>
        <v>5</v>
      </c>
      <c r="CC12" s="136">
        <f t="shared" si="4"/>
        <v>5</v>
      </c>
      <c r="CD12" s="136">
        <f t="shared" si="4"/>
        <v>5</v>
      </c>
    </row>
    <row r="13" spans="1:90" s="2" customFormat="1">
      <c r="A13" s="33" t="str">
        <f>PopulationSizes!A16</f>
        <v>MSM (%)</v>
      </c>
      <c r="B13" s="201">
        <v>5</v>
      </c>
      <c r="C13" s="144">
        <f t="shared" si="5"/>
        <v>5</v>
      </c>
      <c r="D13" s="144">
        <f t="shared" si="0"/>
        <v>5</v>
      </c>
      <c r="E13" s="144">
        <f t="shared" si="0"/>
        <v>5</v>
      </c>
      <c r="F13" s="144">
        <f t="shared" si="0"/>
        <v>5</v>
      </c>
      <c r="G13" s="144">
        <f t="shared" si="0"/>
        <v>5</v>
      </c>
      <c r="H13" s="144">
        <f t="shared" si="0"/>
        <v>5</v>
      </c>
      <c r="I13" s="144">
        <f t="shared" si="0"/>
        <v>5</v>
      </c>
      <c r="J13" s="144">
        <f t="shared" si="0"/>
        <v>5</v>
      </c>
      <c r="K13" s="144">
        <f t="shared" si="0"/>
        <v>5</v>
      </c>
      <c r="L13" s="144">
        <f t="shared" si="0"/>
        <v>5</v>
      </c>
      <c r="M13" s="144">
        <f t="shared" si="0"/>
        <v>5</v>
      </c>
      <c r="N13" s="144">
        <f t="shared" si="0"/>
        <v>5</v>
      </c>
      <c r="O13" s="144">
        <f t="shared" si="0"/>
        <v>5</v>
      </c>
      <c r="P13" s="144">
        <f t="shared" si="0"/>
        <v>5</v>
      </c>
      <c r="Q13" s="144">
        <f t="shared" si="0"/>
        <v>5</v>
      </c>
      <c r="R13" s="144">
        <f t="shared" si="0"/>
        <v>5</v>
      </c>
      <c r="S13" s="144">
        <f t="shared" si="0"/>
        <v>5</v>
      </c>
      <c r="T13" s="144">
        <f t="shared" si="1"/>
        <v>5</v>
      </c>
      <c r="U13" s="144">
        <f t="shared" si="1"/>
        <v>5</v>
      </c>
      <c r="V13" s="144">
        <f t="shared" si="1"/>
        <v>5</v>
      </c>
      <c r="W13" s="144">
        <f t="shared" si="1"/>
        <v>5</v>
      </c>
      <c r="X13" s="144">
        <f t="shared" si="1"/>
        <v>5</v>
      </c>
      <c r="Y13" s="144">
        <f t="shared" si="1"/>
        <v>5</v>
      </c>
      <c r="Z13" s="144">
        <f t="shared" si="1"/>
        <v>5</v>
      </c>
      <c r="AA13" s="144">
        <f t="shared" si="1"/>
        <v>5</v>
      </c>
      <c r="AB13" s="144">
        <f t="shared" si="1"/>
        <v>5</v>
      </c>
      <c r="AC13" s="144">
        <f t="shared" si="1"/>
        <v>5</v>
      </c>
      <c r="AD13" s="144">
        <f t="shared" si="1"/>
        <v>5</v>
      </c>
      <c r="AE13" s="336">
        <f t="shared" si="1"/>
        <v>5</v>
      </c>
      <c r="AF13" s="336">
        <f t="shared" si="1"/>
        <v>5</v>
      </c>
      <c r="AG13" s="336">
        <f t="shared" si="1"/>
        <v>5</v>
      </c>
      <c r="AH13" s="336">
        <f t="shared" si="1"/>
        <v>5</v>
      </c>
      <c r="AI13" s="336">
        <f t="shared" si="1"/>
        <v>5</v>
      </c>
      <c r="AJ13" s="336">
        <f t="shared" si="2"/>
        <v>5</v>
      </c>
      <c r="AK13" s="336">
        <f t="shared" si="2"/>
        <v>5</v>
      </c>
      <c r="AL13" s="336">
        <f t="shared" si="2"/>
        <v>5</v>
      </c>
      <c r="AM13" s="336">
        <f t="shared" si="2"/>
        <v>5</v>
      </c>
      <c r="AN13" s="336">
        <f t="shared" si="2"/>
        <v>5</v>
      </c>
      <c r="AO13" s="336">
        <f t="shared" si="2"/>
        <v>5</v>
      </c>
      <c r="AP13" s="336">
        <f t="shared" si="2"/>
        <v>5</v>
      </c>
      <c r="AQ13" s="336">
        <f t="shared" si="2"/>
        <v>5</v>
      </c>
      <c r="AR13" s="336">
        <f t="shared" si="2"/>
        <v>5</v>
      </c>
      <c r="AS13" s="336">
        <f t="shared" si="2"/>
        <v>5</v>
      </c>
      <c r="AT13" s="336">
        <f t="shared" si="2"/>
        <v>5</v>
      </c>
      <c r="AU13" s="336">
        <f t="shared" si="2"/>
        <v>5</v>
      </c>
      <c r="AV13" s="336">
        <f t="shared" si="2"/>
        <v>5</v>
      </c>
      <c r="AW13" s="336">
        <f t="shared" si="2"/>
        <v>5</v>
      </c>
      <c r="AX13" s="336">
        <f t="shared" si="2"/>
        <v>5</v>
      </c>
      <c r="AY13" s="336">
        <f t="shared" si="2"/>
        <v>5</v>
      </c>
      <c r="AZ13" s="144">
        <f t="shared" si="3"/>
        <v>5</v>
      </c>
      <c r="BA13" s="144">
        <f t="shared" si="3"/>
        <v>5</v>
      </c>
      <c r="BB13" s="144">
        <f t="shared" si="3"/>
        <v>5</v>
      </c>
      <c r="BC13" s="144">
        <f t="shared" si="3"/>
        <v>5</v>
      </c>
      <c r="BD13" s="144">
        <f t="shared" si="3"/>
        <v>5</v>
      </c>
      <c r="BE13" s="144">
        <f t="shared" si="3"/>
        <v>5</v>
      </c>
      <c r="BF13" s="144">
        <f t="shared" si="3"/>
        <v>5</v>
      </c>
      <c r="BG13" s="144">
        <f t="shared" si="3"/>
        <v>5</v>
      </c>
      <c r="BH13" s="144">
        <f t="shared" si="3"/>
        <v>5</v>
      </c>
      <c r="BI13" s="144">
        <f t="shared" si="3"/>
        <v>5</v>
      </c>
      <c r="BJ13" s="144">
        <f t="shared" si="3"/>
        <v>5</v>
      </c>
      <c r="BK13" s="144">
        <f t="shared" si="3"/>
        <v>5</v>
      </c>
      <c r="BL13" s="144">
        <f t="shared" si="3"/>
        <v>5</v>
      </c>
      <c r="BM13" s="144">
        <f t="shared" si="3"/>
        <v>5</v>
      </c>
      <c r="BN13" s="144">
        <f t="shared" si="3"/>
        <v>5</v>
      </c>
      <c r="BO13" s="144">
        <f t="shared" si="3"/>
        <v>5</v>
      </c>
      <c r="BP13" s="144">
        <f t="shared" si="4"/>
        <v>5</v>
      </c>
      <c r="BQ13" s="144">
        <f t="shared" si="4"/>
        <v>5</v>
      </c>
      <c r="BR13" s="144">
        <f t="shared" si="4"/>
        <v>5</v>
      </c>
      <c r="BS13" s="144">
        <f t="shared" si="4"/>
        <v>5</v>
      </c>
      <c r="BT13" s="144">
        <f t="shared" si="4"/>
        <v>5</v>
      </c>
      <c r="BU13" s="144">
        <f t="shared" si="4"/>
        <v>5</v>
      </c>
      <c r="BV13" s="144">
        <f t="shared" si="4"/>
        <v>5</v>
      </c>
      <c r="BW13" s="144">
        <f t="shared" si="4"/>
        <v>5</v>
      </c>
      <c r="BX13" s="144">
        <f t="shared" si="4"/>
        <v>5</v>
      </c>
      <c r="BY13" s="144">
        <f t="shared" si="4"/>
        <v>5</v>
      </c>
      <c r="BZ13" s="144">
        <f t="shared" si="4"/>
        <v>5</v>
      </c>
      <c r="CA13" s="144">
        <f t="shared" si="4"/>
        <v>5</v>
      </c>
      <c r="CB13" s="144">
        <f t="shared" si="4"/>
        <v>5</v>
      </c>
      <c r="CC13" s="144">
        <f t="shared" si="4"/>
        <v>5</v>
      </c>
      <c r="CD13" s="144">
        <f t="shared" si="4"/>
        <v>5</v>
      </c>
    </row>
    <row r="14" spans="1:90">
      <c r="A14" s="34"/>
      <c r="B14" s="136"/>
      <c r="C14" s="136"/>
      <c r="D14" s="136"/>
      <c r="E14" s="136"/>
      <c r="F14" s="136"/>
      <c r="G14" s="136"/>
      <c r="H14" s="136"/>
      <c r="I14" s="136"/>
      <c r="J14" s="136"/>
      <c r="K14" s="136"/>
      <c r="L14" s="136"/>
      <c r="M14" s="136"/>
      <c r="N14" s="136"/>
      <c r="O14" s="136"/>
      <c r="P14" s="136"/>
      <c r="Q14" s="136"/>
      <c r="R14" s="136"/>
      <c r="S14" s="136"/>
      <c r="T14" s="136"/>
      <c r="U14" s="136"/>
      <c r="V14" s="136"/>
      <c r="W14" s="136"/>
      <c r="X14" s="136"/>
      <c r="Y14" s="136"/>
      <c r="Z14" s="136"/>
      <c r="AA14" s="136"/>
      <c r="AB14" s="136"/>
      <c r="AC14" s="136"/>
      <c r="AD14" s="136"/>
      <c r="AZ14" s="136"/>
      <c r="BA14" s="136"/>
      <c r="BB14" s="136"/>
      <c r="BC14" s="136"/>
      <c r="BD14" s="136"/>
      <c r="BE14" s="136"/>
      <c r="BF14" s="136"/>
      <c r="BG14" s="136"/>
      <c r="BH14" s="136"/>
      <c r="BI14" s="136"/>
      <c r="BJ14" s="136"/>
      <c r="BK14" s="136"/>
      <c r="BL14" s="136"/>
      <c r="BM14" s="136"/>
      <c r="BN14" s="136"/>
      <c r="BO14" s="136"/>
      <c r="BP14" s="136"/>
      <c r="BQ14" s="136"/>
      <c r="BR14" s="136"/>
      <c r="BS14" s="136"/>
      <c r="BT14" s="136"/>
      <c r="BU14" s="136"/>
      <c r="BV14" s="136"/>
      <c r="BW14" s="136"/>
      <c r="BX14" s="136"/>
      <c r="BY14" s="136"/>
      <c r="BZ14" s="136"/>
      <c r="CA14" s="136"/>
      <c r="CB14" s="136"/>
      <c r="CC14" s="136"/>
      <c r="CD14" s="136"/>
    </row>
    <row r="15" spans="1:90">
      <c r="B15" s="136"/>
      <c r="C15" s="136"/>
      <c r="D15" s="136"/>
      <c r="E15" s="136"/>
      <c r="F15" s="136"/>
      <c r="G15" s="136"/>
      <c r="H15" s="136"/>
      <c r="I15" s="136"/>
      <c r="J15" s="136"/>
      <c r="K15" s="136"/>
      <c r="L15" s="136"/>
      <c r="M15" s="136"/>
      <c r="N15" s="136"/>
      <c r="O15" s="136"/>
      <c r="P15" s="136"/>
      <c r="Q15" s="136"/>
      <c r="R15" s="136"/>
      <c r="S15" s="136"/>
      <c r="T15" s="136"/>
      <c r="U15" s="136"/>
      <c r="V15" s="136"/>
      <c r="W15" s="136"/>
      <c r="X15" s="136"/>
      <c r="Y15" s="136"/>
      <c r="Z15" s="136"/>
      <c r="AA15" s="136"/>
      <c r="AB15" s="136"/>
      <c r="AC15" s="136"/>
      <c r="AD15" s="136"/>
      <c r="AZ15" s="136"/>
      <c r="BA15" s="136"/>
      <c r="BB15" s="136"/>
      <c r="BC15" s="136"/>
      <c r="BD15" s="136"/>
      <c r="BE15" s="136"/>
      <c r="BF15" s="136"/>
      <c r="BG15" s="136"/>
      <c r="BH15" s="136"/>
      <c r="BI15" s="136"/>
      <c r="BJ15" s="136"/>
      <c r="BK15" s="136"/>
      <c r="BL15" s="136"/>
      <c r="BM15" s="136"/>
      <c r="BN15" s="136"/>
      <c r="BO15" s="136"/>
      <c r="BP15" s="136"/>
      <c r="BQ15" s="136"/>
      <c r="BR15" s="136"/>
      <c r="BS15" s="136"/>
      <c r="BT15" s="136"/>
      <c r="BU15" s="136"/>
      <c r="BV15" s="136"/>
      <c r="BW15" s="136"/>
      <c r="BX15" s="136"/>
      <c r="BY15" s="136"/>
      <c r="BZ15" s="136"/>
      <c r="CA15" s="136"/>
      <c r="CB15" s="136"/>
      <c r="CC15" s="136"/>
      <c r="CD15" s="136"/>
    </row>
    <row r="16" spans="1:90">
      <c r="A16" s="29" t="s">
        <v>233</v>
      </c>
      <c r="B16" s="217"/>
      <c r="C16" s="136"/>
      <c r="D16" s="136"/>
      <c r="E16" s="136"/>
      <c r="F16" s="136"/>
      <c r="G16" s="136"/>
      <c r="H16" s="136"/>
      <c r="I16" s="136"/>
      <c r="J16" s="136"/>
      <c r="K16" s="136"/>
      <c r="L16" s="136"/>
      <c r="M16" s="136"/>
      <c r="N16" s="136"/>
      <c r="O16" s="136"/>
      <c r="P16" s="136"/>
      <c r="Q16" s="136"/>
      <c r="R16" s="136"/>
      <c r="S16" s="136"/>
      <c r="T16" s="136"/>
      <c r="U16" s="136"/>
      <c r="V16" s="136"/>
      <c r="W16" s="136"/>
      <c r="X16" s="136"/>
      <c r="Y16" s="136"/>
      <c r="Z16" s="136"/>
      <c r="AA16" s="136"/>
      <c r="AB16" s="136"/>
      <c r="AC16" s="136"/>
      <c r="AD16" s="136"/>
      <c r="AZ16" s="136"/>
      <c r="BA16" s="136"/>
      <c r="BB16" s="136"/>
      <c r="BC16" s="136"/>
      <c r="BD16" s="136"/>
      <c r="BE16" s="136"/>
      <c r="BF16" s="136"/>
      <c r="BG16" s="136"/>
      <c r="BH16" s="136"/>
      <c r="BI16" s="136"/>
      <c r="BJ16" s="136"/>
      <c r="BK16" s="136"/>
      <c r="BL16" s="136"/>
      <c r="BM16" s="136"/>
      <c r="BN16" s="136"/>
      <c r="BO16" s="136"/>
      <c r="BP16" s="136"/>
      <c r="BQ16" s="136"/>
      <c r="BR16" s="136"/>
      <c r="BS16" s="136"/>
      <c r="BT16" s="136"/>
      <c r="BU16" s="136"/>
      <c r="BV16" s="136"/>
      <c r="BW16" s="136"/>
      <c r="BX16" s="136"/>
      <c r="BY16" s="136"/>
      <c r="BZ16" s="136"/>
      <c r="CA16" s="136"/>
      <c r="CB16" s="136"/>
      <c r="CC16" s="136"/>
      <c r="CD16" s="136"/>
    </row>
    <row r="17" spans="1:82" s="98" customFormat="1">
      <c r="A17" s="98" t="s">
        <v>114</v>
      </c>
      <c r="B17" s="218">
        <v>100</v>
      </c>
      <c r="C17" s="98">
        <f>$B17</f>
        <v>100</v>
      </c>
      <c r="D17" s="98">
        <f t="shared" ref="D17:BO20" si="6">$B17</f>
        <v>100</v>
      </c>
      <c r="E17" s="98">
        <f t="shared" si="6"/>
        <v>100</v>
      </c>
      <c r="F17" s="98">
        <f t="shared" si="6"/>
        <v>100</v>
      </c>
      <c r="G17" s="98">
        <f t="shared" si="6"/>
        <v>100</v>
      </c>
      <c r="H17" s="98">
        <f t="shared" si="6"/>
        <v>100</v>
      </c>
      <c r="I17" s="98">
        <f t="shared" si="6"/>
        <v>100</v>
      </c>
      <c r="J17" s="98">
        <f t="shared" si="6"/>
        <v>100</v>
      </c>
      <c r="K17" s="98">
        <f t="shared" si="6"/>
        <v>100</v>
      </c>
      <c r="L17" s="98">
        <f t="shared" si="6"/>
        <v>100</v>
      </c>
      <c r="M17" s="98">
        <f t="shared" si="6"/>
        <v>100</v>
      </c>
      <c r="N17" s="98">
        <f t="shared" si="6"/>
        <v>100</v>
      </c>
      <c r="O17" s="98">
        <f t="shared" si="6"/>
        <v>100</v>
      </c>
      <c r="P17" s="98">
        <f t="shared" si="6"/>
        <v>100</v>
      </c>
      <c r="Q17" s="98">
        <f t="shared" si="6"/>
        <v>100</v>
      </c>
      <c r="R17" s="98">
        <f t="shared" si="6"/>
        <v>100</v>
      </c>
      <c r="S17" s="98">
        <f t="shared" si="6"/>
        <v>100</v>
      </c>
      <c r="T17" s="98">
        <f t="shared" si="6"/>
        <v>100</v>
      </c>
      <c r="U17" s="98">
        <f t="shared" si="6"/>
        <v>100</v>
      </c>
      <c r="V17" s="98">
        <f t="shared" si="6"/>
        <v>100</v>
      </c>
      <c r="W17" s="98">
        <f t="shared" si="6"/>
        <v>100</v>
      </c>
      <c r="X17" s="98">
        <f t="shared" si="6"/>
        <v>100</v>
      </c>
      <c r="Y17" s="98">
        <f t="shared" si="6"/>
        <v>100</v>
      </c>
      <c r="Z17" s="98">
        <f t="shared" si="6"/>
        <v>100</v>
      </c>
      <c r="AA17" s="98">
        <f t="shared" si="6"/>
        <v>100</v>
      </c>
      <c r="AB17" s="98">
        <f t="shared" si="6"/>
        <v>100</v>
      </c>
      <c r="AC17" s="98">
        <f t="shared" si="6"/>
        <v>100</v>
      </c>
      <c r="AD17" s="98">
        <f t="shared" si="6"/>
        <v>100</v>
      </c>
      <c r="AE17" s="337">
        <f t="shared" si="6"/>
        <v>100</v>
      </c>
      <c r="AF17" s="337">
        <f t="shared" si="6"/>
        <v>100</v>
      </c>
      <c r="AG17" s="337">
        <f t="shared" si="6"/>
        <v>100</v>
      </c>
      <c r="AH17" s="337">
        <f t="shared" si="6"/>
        <v>100</v>
      </c>
      <c r="AI17" s="337">
        <f t="shared" si="6"/>
        <v>100</v>
      </c>
      <c r="AJ17" s="337">
        <f t="shared" si="6"/>
        <v>100</v>
      </c>
      <c r="AK17" s="337">
        <f t="shared" si="6"/>
        <v>100</v>
      </c>
      <c r="AL17" s="337">
        <f t="shared" si="6"/>
        <v>100</v>
      </c>
      <c r="AM17" s="337">
        <f t="shared" si="6"/>
        <v>100</v>
      </c>
      <c r="AN17" s="337">
        <f t="shared" si="6"/>
        <v>100</v>
      </c>
      <c r="AO17" s="337">
        <f t="shared" si="6"/>
        <v>100</v>
      </c>
      <c r="AP17" s="337">
        <f t="shared" si="6"/>
        <v>100</v>
      </c>
      <c r="AQ17" s="337">
        <f t="shared" si="6"/>
        <v>100</v>
      </c>
      <c r="AR17" s="337">
        <f t="shared" si="6"/>
        <v>100</v>
      </c>
      <c r="AS17" s="337">
        <f t="shared" si="6"/>
        <v>100</v>
      </c>
      <c r="AT17" s="337">
        <f t="shared" si="6"/>
        <v>100</v>
      </c>
      <c r="AU17" s="337">
        <f t="shared" si="6"/>
        <v>100</v>
      </c>
      <c r="AV17" s="337">
        <f t="shared" si="6"/>
        <v>100</v>
      </c>
      <c r="AW17" s="337">
        <f t="shared" si="6"/>
        <v>100</v>
      </c>
      <c r="AX17" s="337">
        <f t="shared" si="6"/>
        <v>100</v>
      </c>
      <c r="AY17" s="337">
        <f t="shared" si="6"/>
        <v>100</v>
      </c>
      <c r="AZ17" s="98">
        <f t="shared" si="6"/>
        <v>100</v>
      </c>
      <c r="BA17" s="98">
        <f t="shared" si="6"/>
        <v>100</v>
      </c>
      <c r="BB17" s="98">
        <f t="shared" si="6"/>
        <v>100</v>
      </c>
      <c r="BC17" s="98">
        <f t="shared" si="6"/>
        <v>100</v>
      </c>
      <c r="BD17" s="98">
        <f t="shared" si="6"/>
        <v>100</v>
      </c>
      <c r="BE17" s="98">
        <f t="shared" si="6"/>
        <v>100</v>
      </c>
      <c r="BF17" s="98">
        <f t="shared" si="6"/>
        <v>100</v>
      </c>
      <c r="BG17" s="98">
        <f t="shared" si="6"/>
        <v>100</v>
      </c>
      <c r="BH17" s="98">
        <f t="shared" si="6"/>
        <v>100</v>
      </c>
      <c r="BI17" s="98">
        <f t="shared" si="6"/>
        <v>100</v>
      </c>
      <c r="BJ17" s="98">
        <f t="shared" si="6"/>
        <v>100</v>
      </c>
      <c r="BK17" s="98">
        <f t="shared" si="6"/>
        <v>100</v>
      </c>
      <c r="BL17" s="98">
        <f t="shared" si="6"/>
        <v>100</v>
      </c>
      <c r="BM17" s="98">
        <f t="shared" si="6"/>
        <v>100</v>
      </c>
      <c r="BN17" s="98">
        <f t="shared" si="6"/>
        <v>100</v>
      </c>
      <c r="BO17" s="98">
        <f t="shared" si="6"/>
        <v>100</v>
      </c>
      <c r="BP17" s="98">
        <f t="shared" ref="BP17:CD20" si="7">$B17</f>
        <v>100</v>
      </c>
      <c r="BQ17" s="98">
        <f t="shared" si="7"/>
        <v>100</v>
      </c>
      <c r="BR17" s="98">
        <f t="shared" si="7"/>
        <v>100</v>
      </c>
      <c r="BS17" s="98">
        <f t="shared" si="7"/>
        <v>100</v>
      </c>
      <c r="BT17" s="98">
        <f t="shared" si="7"/>
        <v>100</v>
      </c>
      <c r="BU17" s="98">
        <f t="shared" si="7"/>
        <v>100</v>
      </c>
      <c r="BV17" s="98">
        <f t="shared" si="7"/>
        <v>100</v>
      </c>
      <c r="BW17" s="98">
        <f t="shared" si="7"/>
        <v>100</v>
      </c>
      <c r="BX17" s="98">
        <f t="shared" si="7"/>
        <v>100</v>
      </c>
      <c r="BY17" s="98">
        <f t="shared" si="7"/>
        <v>100</v>
      </c>
      <c r="BZ17" s="98">
        <f t="shared" si="7"/>
        <v>100</v>
      </c>
      <c r="CA17" s="98">
        <f t="shared" si="7"/>
        <v>100</v>
      </c>
      <c r="CB17" s="98">
        <f t="shared" si="7"/>
        <v>100</v>
      </c>
      <c r="CC17" s="98">
        <f t="shared" si="7"/>
        <v>100</v>
      </c>
      <c r="CD17" s="98">
        <f t="shared" si="7"/>
        <v>100</v>
      </c>
    </row>
    <row r="18" spans="1:82" s="98" customFormat="1">
      <c r="A18" s="98" t="s">
        <v>115</v>
      </c>
      <c r="B18" s="203">
        <v>30</v>
      </c>
      <c r="C18" s="4">
        <f t="shared" ref="C18:R20" si="8">$B18</f>
        <v>30</v>
      </c>
      <c r="D18" s="4">
        <f t="shared" si="8"/>
        <v>30</v>
      </c>
      <c r="E18" s="4">
        <f t="shared" si="8"/>
        <v>30</v>
      </c>
      <c r="F18" s="4">
        <f t="shared" si="8"/>
        <v>30</v>
      </c>
      <c r="G18" s="4">
        <f t="shared" si="8"/>
        <v>30</v>
      </c>
      <c r="H18" s="4">
        <f t="shared" si="8"/>
        <v>30</v>
      </c>
      <c r="I18" s="4">
        <f t="shared" si="8"/>
        <v>30</v>
      </c>
      <c r="J18" s="4">
        <f t="shared" si="8"/>
        <v>30</v>
      </c>
      <c r="K18" s="4">
        <f t="shared" si="8"/>
        <v>30</v>
      </c>
      <c r="L18" s="4">
        <f t="shared" si="8"/>
        <v>30</v>
      </c>
      <c r="M18" s="4">
        <f t="shared" si="8"/>
        <v>30</v>
      </c>
      <c r="N18" s="4">
        <f t="shared" si="8"/>
        <v>30</v>
      </c>
      <c r="O18" s="4">
        <f t="shared" si="8"/>
        <v>30</v>
      </c>
      <c r="P18" s="4">
        <f t="shared" si="8"/>
        <v>30</v>
      </c>
      <c r="Q18" s="4">
        <f t="shared" si="8"/>
        <v>30</v>
      </c>
      <c r="R18" s="4">
        <f t="shared" si="8"/>
        <v>30</v>
      </c>
      <c r="S18" s="4">
        <f t="shared" si="6"/>
        <v>30</v>
      </c>
      <c r="T18" s="4">
        <f t="shared" si="6"/>
        <v>30</v>
      </c>
      <c r="U18" s="4">
        <f t="shared" si="6"/>
        <v>30</v>
      </c>
      <c r="V18" s="4">
        <f t="shared" si="6"/>
        <v>30</v>
      </c>
      <c r="W18" s="4">
        <f t="shared" si="6"/>
        <v>30</v>
      </c>
      <c r="X18" s="4">
        <f t="shared" si="6"/>
        <v>30</v>
      </c>
      <c r="Y18" s="4">
        <f t="shared" si="6"/>
        <v>30</v>
      </c>
      <c r="Z18" s="4">
        <f t="shared" si="6"/>
        <v>30</v>
      </c>
      <c r="AA18" s="4">
        <f t="shared" si="6"/>
        <v>30</v>
      </c>
      <c r="AB18" s="4">
        <f t="shared" si="6"/>
        <v>30</v>
      </c>
      <c r="AC18" s="4">
        <f t="shared" si="6"/>
        <v>30</v>
      </c>
      <c r="AD18" s="4">
        <f t="shared" si="6"/>
        <v>30</v>
      </c>
      <c r="AE18" s="338">
        <f t="shared" si="6"/>
        <v>30</v>
      </c>
      <c r="AF18" s="338">
        <f t="shared" si="6"/>
        <v>30</v>
      </c>
      <c r="AG18" s="338">
        <f t="shared" si="6"/>
        <v>30</v>
      </c>
      <c r="AH18" s="338">
        <f t="shared" si="6"/>
        <v>30</v>
      </c>
      <c r="AI18" s="338">
        <f t="shared" si="6"/>
        <v>30</v>
      </c>
      <c r="AJ18" s="338">
        <f t="shared" si="6"/>
        <v>30</v>
      </c>
      <c r="AK18" s="338">
        <f t="shared" si="6"/>
        <v>30</v>
      </c>
      <c r="AL18" s="338">
        <f t="shared" si="6"/>
        <v>30</v>
      </c>
      <c r="AM18" s="338">
        <f t="shared" si="6"/>
        <v>30</v>
      </c>
      <c r="AN18" s="338">
        <f t="shared" si="6"/>
        <v>30</v>
      </c>
      <c r="AO18" s="338">
        <f t="shared" si="6"/>
        <v>30</v>
      </c>
      <c r="AP18" s="338">
        <f t="shared" si="6"/>
        <v>30</v>
      </c>
      <c r="AQ18" s="338">
        <f t="shared" si="6"/>
        <v>30</v>
      </c>
      <c r="AR18" s="338">
        <f t="shared" si="6"/>
        <v>30</v>
      </c>
      <c r="AS18" s="338">
        <f t="shared" si="6"/>
        <v>30</v>
      </c>
      <c r="AT18" s="338">
        <f t="shared" si="6"/>
        <v>30</v>
      </c>
      <c r="AU18" s="338">
        <f t="shared" si="6"/>
        <v>30</v>
      </c>
      <c r="AV18" s="338">
        <f t="shared" si="6"/>
        <v>30</v>
      </c>
      <c r="AW18" s="338">
        <f t="shared" si="6"/>
        <v>30</v>
      </c>
      <c r="AX18" s="338">
        <f t="shared" si="6"/>
        <v>30</v>
      </c>
      <c r="AY18" s="338">
        <f t="shared" si="6"/>
        <v>30</v>
      </c>
      <c r="AZ18" s="4">
        <f t="shared" si="6"/>
        <v>30</v>
      </c>
      <c r="BA18" s="4">
        <f t="shared" si="6"/>
        <v>30</v>
      </c>
      <c r="BB18" s="4">
        <f t="shared" si="6"/>
        <v>30</v>
      </c>
      <c r="BC18" s="4">
        <f t="shared" si="6"/>
        <v>30</v>
      </c>
      <c r="BD18" s="4">
        <f t="shared" si="6"/>
        <v>30</v>
      </c>
      <c r="BE18" s="4">
        <f t="shared" si="6"/>
        <v>30</v>
      </c>
      <c r="BF18" s="4">
        <f t="shared" si="6"/>
        <v>30</v>
      </c>
      <c r="BG18" s="4">
        <f t="shared" si="6"/>
        <v>30</v>
      </c>
      <c r="BH18" s="4">
        <f t="shared" si="6"/>
        <v>30</v>
      </c>
      <c r="BI18" s="4">
        <f t="shared" si="6"/>
        <v>30</v>
      </c>
      <c r="BJ18" s="4">
        <f t="shared" si="6"/>
        <v>30</v>
      </c>
      <c r="BK18" s="4">
        <f t="shared" si="6"/>
        <v>30</v>
      </c>
      <c r="BL18" s="4">
        <f t="shared" si="6"/>
        <v>30</v>
      </c>
      <c r="BM18" s="4">
        <f t="shared" si="6"/>
        <v>30</v>
      </c>
      <c r="BN18" s="4">
        <f t="shared" si="6"/>
        <v>30</v>
      </c>
      <c r="BO18" s="4">
        <f t="shared" si="6"/>
        <v>30</v>
      </c>
      <c r="BP18" s="4">
        <f t="shared" si="7"/>
        <v>30</v>
      </c>
      <c r="BQ18" s="4">
        <f t="shared" si="7"/>
        <v>30</v>
      </c>
      <c r="BR18" s="4">
        <f t="shared" si="7"/>
        <v>30</v>
      </c>
      <c r="BS18" s="4">
        <f t="shared" si="7"/>
        <v>30</v>
      </c>
      <c r="BT18" s="4">
        <f t="shared" si="7"/>
        <v>30</v>
      </c>
      <c r="BU18" s="4">
        <f t="shared" si="7"/>
        <v>30</v>
      </c>
      <c r="BV18" s="4">
        <f t="shared" si="7"/>
        <v>30</v>
      </c>
      <c r="BW18" s="4">
        <f t="shared" si="7"/>
        <v>30</v>
      </c>
      <c r="BX18" s="4">
        <f t="shared" si="7"/>
        <v>30</v>
      </c>
      <c r="BY18" s="4">
        <f t="shared" si="7"/>
        <v>30</v>
      </c>
      <c r="BZ18" s="4">
        <f t="shared" si="7"/>
        <v>30</v>
      </c>
      <c r="CA18" s="4">
        <f t="shared" si="7"/>
        <v>30</v>
      </c>
      <c r="CB18" s="4">
        <f t="shared" si="7"/>
        <v>30</v>
      </c>
      <c r="CC18" s="4">
        <f t="shared" si="7"/>
        <v>30</v>
      </c>
      <c r="CD18" s="4">
        <f t="shared" si="7"/>
        <v>30</v>
      </c>
    </row>
    <row r="19" spans="1:82" s="98" customFormat="1">
      <c r="A19" s="98" t="s">
        <v>116</v>
      </c>
      <c r="B19" s="203">
        <v>5</v>
      </c>
      <c r="C19" s="4">
        <f t="shared" si="8"/>
        <v>5</v>
      </c>
      <c r="D19" s="4">
        <f t="shared" si="8"/>
        <v>5</v>
      </c>
      <c r="E19" s="4">
        <f t="shared" si="8"/>
        <v>5</v>
      </c>
      <c r="F19" s="4">
        <f t="shared" si="8"/>
        <v>5</v>
      </c>
      <c r="G19" s="4">
        <f t="shared" si="8"/>
        <v>5</v>
      </c>
      <c r="H19" s="4">
        <f t="shared" si="8"/>
        <v>5</v>
      </c>
      <c r="I19" s="4">
        <f t="shared" si="8"/>
        <v>5</v>
      </c>
      <c r="J19" s="4">
        <f t="shared" si="8"/>
        <v>5</v>
      </c>
      <c r="K19" s="4">
        <f t="shared" si="8"/>
        <v>5</v>
      </c>
      <c r="L19" s="4">
        <f t="shared" si="8"/>
        <v>5</v>
      </c>
      <c r="M19" s="4">
        <f t="shared" si="8"/>
        <v>5</v>
      </c>
      <c r="N19" s="4">
        <f t="shared" si="8"/>
        <v>5</v>
      </c>
      <c r="O19" s="4">
        <f t="shared" si="8"/>
        <v>5</v>
      </c>
      <c r="P19" s="4">
        <f t="shared" si="8"/>
        <v>5</v>
      </c>
      <c r="Q19" s="4">
        <f t="shared" si="8"/>
        <v>5</v>
      </c>
      <c r="R19" s="4">
        <f t="shared" si="8"/>
        <v>5</v>
      </c>
      <c r="S19" s="4">
        <f t="shared" si="6"/>
        <v>5</v>
      </c>
      <c r="T19" s="4">
        <f t="shared" si="6"/>
        <v>5</v>
      </c>
      <c r="U19" s="4">
        <f t="shared" si="6"/>
        <v>5</v>
      </c>
      <c r="V19" s="4">
        <f t="shared" si="6"/>
        <v>5</v>
      </c>
      <c r="W19" s="4">
        <f t="shared" si="6"/>
        <v>5</v>
      </c>
      <c r="X19" s="4">
        <f t="shared" si="6"/>
        <v>5</v>
      </c>
      <c r="Y19" s="4">
        <f t="shared" si="6"/>
        <v>5</v>
      </c>
      <c r="Z19" s="4">
        <f t="shared" si="6"/>
        <v>5</v>
      </c>
      <c r="AA19" s="4">
        <f t="shared" si="6"/>
        <v>5</v>
      </c>
      <c r="AB19" s="4">
        <f t="shared" si="6"/>
        <v>5</v>
      </c>
      <c r="AC19" s="4">
        <f t="shared" si="6"/>
        <v>5</v>
      </c>
      <c r="AD19" s="4">
        <f t="shared" si="6"/>
        <v>5</v>
      </c>
      <c r="AE19" s="338">
        <f t="shared" si="6"/>
        <v>5</v>
      </c>
      <c r="AF19" s="338">
        <f t="shared" si="6"/>
        <v>5</v>
      </c>
      <c r="AG19" s="338">
        <f t="shared" si="6"/>
        <v>5</v>
      </c>
      <c r="AH19" s="338">
        <f t="shared" si="6"/>
        <v>5</v>
      </c>
      <c r="AI19" s="338">
        <f t="shared" si="6"/>
        <v>5</v>
      </c>
      <c r="AJ19" s="338">
        <f t="shared" si="6"/>
        <v>5</v>
      </c>
      <c r="AK19" s="338">
        <f t="shared" si="6"/>
        <v>5</v>
      </c>
      <c r="AL19" s="338">
        <f t="shared" si="6"/>
        <v>5</v>
      </c>
      <c r="AM19" s="338">
        <f t="shared" si="6"/>
        <v>5</v>
      </c>
      <c r="AN19" s="338">
        <f t="shared" si="6"/>
        <v>5</v>
      </c>
      <c r="AO19" s="338">
        <f t="shared" si="6"/>
        <v>5</v>
      </c>
      <c r="AP19" s="338">
        <f t="shared" si="6"/>
        <v>5</v>
      </c>
      <c r="AQ19" s="338">
        <f t="shared" si="6"/>
        <v>5</v>
      </c>
      <c r="AR19" s="338">
        <f t="shared" si="6"/>
        <v>5</v>
      </c>
      <c r="AS19" s="338">
        <f t="shared" si="6"/>
        <v>5</v>
      </c>
      <c r="AT19" s="338">
        <f t="shared" si="6"/>
        <v>5</v>
      </c>
      <c r="AU19" s="338">
        <f t="shared" si="6"/>
        <v>5</v>
      </c>
      <c r="AV19" s="338">
        <f t="shared" si="6"/>
        <v>5</v>
      </c>
      <c r="AW19" s="338">
        <f t="shared" si="6"/>
        <v>5</v>
      </c>
      <c r="AX19" s="338">
        <f t="shared" si="6"/>
        <v>5</v>
      </c>
      <c r="AY19" s="338">
        <f t="shared" si="6"/>
        <v>5</v>
      </c>
      <c r="AZ19" s="4">
        <f t="shared" si="6"/>
        <v>5</v>
      </c>
      <c r="BA19" s="4">
        <f t="shared" si="6"/>
        <v>5</v>
      </c>
      <c r="BB19" s="4">
        <f t="shared" si="6"/>
        <v>5</v>
      </c>
      <c r="BC19" s="4">
        <f t="shared" si="6"/>
        <v>5</v>
      </c>
      <c r="BD19" s="4">
        <f t="shared" si="6"/>
        <v>5</v>
      </c>
      <c r="BE19" s="4">
        <f t="shared" si="6"/>
        <v>5</v>
      </c>
      <c r="BF19" s="4">
        <f t="shared" si="6"/>
        <v>5</v>
      </c>
      <c r="BG19" s="4">
        <f t="shared" si="6"/>
        <v>5</v>
      </c>
      <c r="BH19" s="4">
        <f t="shared" si="6"/>
        <v>5</v>
      </c>
      <c r="BI19" s="4">
        <f t="shared" si="6"/>
        <v>5</v>
      </c>
      <c r="BJ19" s="4">
        <f t="shared" si="6"/>
        <v>5</v>
      </c>
      <c r="BK19" s="4">
        <f t="shared" si="6"/>
        <v>5</v>
      </c>
      <c r="BL19" s="4">
        <f t="shared" si="6"/>
        <v>5</v>
      </c>
      <c r="BM19" s="4">
        <f t="shared" si="6"/>
        <v>5</v>
      </c>
      <c r="BN19" s="4">
        <f t="shared" si="6"/>
        <v>5</v>
      </c>
      <c r="BO19" s="4">
        <f t="shared" si="6"/>
        <v>5</v>
      </c>
      <c r="BP19" s="4">
        <f t="shared" si="7"/>
        <v>5</v>
      </c>
      <c r="BQ19" s="4">
        <f t="shared" si="7"/>
        <v>5</v>
      </c>
      <c r="BR19" s="4">
        <f t="shared" si="7"/>
        <v>5</v>
      </c>
      <c r="BS19" s="4">
        <f t="shared" si="7"/>
        <v>5</v>
      </c>
      <c r="BT19" s="4">
        <f t="shared" si="7"/>
        <v>5</v>
      </c>
      <c r="BU19" s="4">
        <f t="shared" si="7"/>
        <v>5</v>
      </c>
      <c r="BV19" s="4">
        <f t="shared" si="7"/>
        <v>5</v>
      </c>
      <c r="BW19" s="4">
        <f t="shared" si="7"/>
        <v>5</v>
      </c>
      <c r="BX19" s="4">
        <f t="shared" si="7"/>
        <v>5</v>
      </c>
      <c r="BY19" s="4">
        <f t="shared" si="7"/>
        <v>5</v>
      </c>
      <c r="BZ19" s="4">
        <f t="shared" si="7"/>
        <v>5</v>
      </c>
      <c r="CA19" s="4">
        <f t="shared" si="7"/>
        <v>5</v>
      </c>
      <c r="CB19" s="4">
        <f t="shared" si="7"/>
        <v>5</v>
      </c>
      <c r="CC19" s="4">
        <f t="shared" si="7"/>
        <v>5</v>
      </c>
      <c r="CD19" s="4">
        <f t="shared" si="7"/>
        <v>5</v>
      </c>
    </row>
    <row r="20" spans="1:82" s="4" customFormat="1">
      <c r="A20" s="204" t="str">
        <f>Parameters!A15</f>
        <v>MSM</v>
      </c>
      <c r="B20" s="205">
        <v>14</v>
      </c>
      <c r="C20" s="102">
        <f t="shared" si="8"/>
        <v>14</v>
      </c>
      <c r="D20" s="102">
        <f t="shared" si="8"/>
        <v>14</v>
      </c>
      <c r="E20" s="102">
        <f t="shared" si="8"/>
        <v>14</v>
      </c>
      <c r="F20" s="102">
        <f t="shared" si="8"/>
        <v>14</v>
      </c>
      <c r="G20" s="102">
        <f t="shared" si="8"/>
        <v>14</v>
      </c>
      <c r="H20" s="102">
        <f t="shared" si="8"/>
        <v>14</v>
      </c>
      <c r="I20" s="102">
        <f t="shared" si="8"/>
        <v>14</v>
      </c>
      <c r="J20" s="102">
        <f t="shared" si="8"/>
        <v>14</v>
      </c>
      <c r="K20" s="102">
        <f t="shared" si="8"/>
        <v>14</v>
      </c>
      <c r="L20" s="102">
        <f t="shared" si="8"/>
        <v>14</v>
      </c>
      <c r="M20" s="102">
        <f t="shared" si="8"/>
        <v>14</v>
      </c>
      <c r="N20" s="102">
        <f t="shared" si="8"/>
        <v>14</v>
      </c>
      <c r="O20" s="102">
        <f t="shared" si="8"/>
        <v>14</v>
      </c>
      <c r="P20" s="102">
        <f t="shared" si="8"/>
        <v>14</v>
      </c>
      <c r="Q20" s="102">
        <f t="shared" si="8"/>
        <v>14</v>
      </c>
      <c r="R20" s="102">
        <f t="shared" si="8"/>
        <v>14</v>
      </c>
      <c r="S20" s="102">
        <f t="shared" si="6"/>
        <v>14</v>
      </c>
      <c r="T20" s="102">
        <f t="shared" si="6"/>
        <v>14</v>
      </c>
      <c r="U20" s="102">
        <f t="shared" si="6"/>
        <v>14</v>
      </c>
      <c r="V20" s="102">
        <f t="shared" si="6"/>
        <v>14</v>
      </c>
      <c r="W20" s="102">
        <f t="shared" si="6"/>
        <v>14</v>
      </c>
      <c r="X20" s="102">
        <f t="shared" si="6"/>
        <v>14</v>
      </c>
      <c r="Y20" s="102">
        <f t="shared" si="6"/>
        <v>14</v>
      </c>
      <c r="Z20" s="102">
        <f t="shared" si="6"/>
        <v>14</v>
      </c>
      <c r="AA20" s="102">
        <f t="shared" si="6"/>
        <v>14</v>
      </c>
      <c r="AB20" s="102">
        <f t="shared" si="6"/>
        <v>14</v>
      </c>
      <c r="AC20" s="102">
        <f t="shared" si="6"/>
        <v>14</v>
      </c>
      <c r="AD20" s="102">
        <f t="shared" si="6"/>
        <v>14</v>
      </c>
      <c r="AE20" s="339">
        <f t="shared" si="6"/>
        <v>14</v>
      </c>
      <c r="AF20" s="339">
        <f t="shared" si="6"/>
        <v>14</v>
      </c>
      <c r="AG20" s="339">
        <f t="shared" si="6"/>
        <v>14</v>
      </c>
      <c r="AH20" s="339">
        <f t="shared" si="6"/>
        <v>14</v>
      </c>
      <c r="AI20" s="339">
        <f t="shared" si="6"/>
        <v>14</v>
      </c>
      <c r="AJ20" s="339">
        <f t="shared" si="6"/>
        <v>14</v>
      </c>
      <c r="AK20" s="339">
        <f t="shared" si="6"/>
        <v>14</v>
      </c>
      <c r="AL20" s="339">
        <f t="shared" si="6"/>
        <v>14</v>
      </c>
      <c r="AM20" s="339">
        <f t="shared" si="6"/>
        <v>14</v>
      </c>
      <c r="AN20" s="339">
        <f t="shared" si="6"/>
        <v>14</v>
      </c>
      <c r="AO20" s="339">
        <f t="shared" si="6"/>
        <v>14</v>
      </c>
      <c r="AP20" s="339">
        <f t="shared" si="6"/>
        <v>14</v>
      </c>
      <c r="AQ20" s="339">
        <f t="shared" si="6"/>
        <v>14</v>
      </c>
      <c r="AR20" s="339">
        <f t="shared" si="6"/>
        <v>14</v>
      </c>
      <c r="AS20" s="339">
        <f t="shared" si="6"/>
        <v>14</v>
      </c>
      <c r="AT20" s="339">
        <f t="shared" si="6"/>
        <v>14</v>
      </c>
      <c r="AU20" s="339">
        <f t="shared" si="6"/>
        <v>14</v>
      </c>
      <c r="AV20" s="339">
        <f t="shared" si="6"/>
        <v>14</v>
      </c>
      <c r="AW20" s="339">
        <f t="shared" si="6"/>
        <v>14</v>
      </c>
      <c r="AX20" s="339">
        <f t="shared" si="6"/>
        <v>14</v>
      </c>
      <c r="AY20" s="339">
        <f t="shared" si="6"/>
        <v>14</v>
      </c>
      <c r="AZ20" s="102">
        <f t="shared" si="6"/>
        <v>14</v>
      </c>
      <c r="BA20" s="102">
        <f t="shared" si="6"/>
        <v>14</v>
      </c>
      <c r="BB20" s="102">
        <f t="shared" si="6"/>
        <v>14</v>
      </c>
      <c r="BC20" s="102">
        <f t="shared" si="6"/>
        <v>14</v>
      </c>
      <c r="BD20" s="102">
        <f t="shared" si="6"/>
        <v>14</v>
      </c>
      <c r="BE20" s="102">
        <f t="shared" si="6"/>
        <v>14</v>
      </c>
      <c r="BF20" s="102">
        <f t="shared" si="6"/>
        <v>14</v>
      </c>
      <c r="BG20" s="102">
        <f t="shared" si="6"/>
        <v>14</v>
      </c>
      <c r="BH20" s="102">
        <f t="shared" si="6"/>
        <v>14</v>
      </c>
      <c r="BI20" s="102">
        <f t="shared" si="6"/>
        <v>14</v>
      </c>
      <c r="BJ20" s="102">
        <f t="shared" si="6"/>
        <v>14</v>
      </c>
      <c r="BK20" s="102">
        <f t="shared" si="6"/>
        <v>14</v>
      </c>
      <c r="BL20" s="102">
        <f t="shared" si="6"/>
        <v>14</v>
      </c>
      <c r="BM20" s="102">
        <f t="shared" si="6"/>
        <v>14</v>
      </c>
      <c r="BN20" s="102">
        <f t="shared" si="6"/>
        <v>14</v>
      </c>
      <c r="BO20" s="102">
        <f t="shared" si="6"/>
        <v>14</v>
      </c>
      <c r="BP20" s="102">
        <f t="shared" si="7"/>
        <v>14</v>
      </c>
      <c r="BQ20" s="102">
        <f t="shared" si="7"/>
        <v>14</v>
      </c>
      <c r="BR20" s="102">
        <f t="shared" si="7"/>
        <v>14</v>
      </c>
      <c r="BS20" s="102">
        <f t="shared" si="7"/>
        <v>14</v>
      </c>
      <c r="BT20" s="102">
        <f t="shared" si="7"/>
        <v>14</v>
      </c>
      <c r="BU20" s="102">
        <f t="shared" si="7"/>
        <v>14</v>
      </c>
      <c r="BV20" s="102">
        <f t="shared" si="7"/>
        <v>14</v>
      </c>
      <c r="BW20" s="102">
        <f t="shared" si="7"/>
        <v>14</v>
      </c>
      <c r="BX20" s="102">
        <f t="shared" si="7"/>
        <v>14</v>
      </c>
      <c r="BY20" s="102">
        <f t="shared" si="7"/>
        <v>14</v>
      </c>
      <c r="BZ20" s="102">
        <f t="shared" si="7"/>
        <v>14</v>
      </c>
      <c r="CA20" s="102">
        <f t="shared" si="7"/>
        <v>14</v>
      </c>
      <c r="CB20" s="102">
        <f t="shared" si="7"/>
        <v>14</v>
      </c>
      <c r="CC20" s="102">
        <f t="shared" si="7"/>
        <v>14</v>
      </c>
      <c r="CD20" s="102">
        <f t="shared" si="7"/>
        <v>14</v>
      </c>
    </row>
    <row r="21" spans="1:82" s="98" customFormat="1">
      <c r="B21" s="4"/>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338"/>
      <c r="AF21" s="338"/>
      <c r="AG21" s="338"/>
      <c r="AH21" s="338"/>
      <c r="AI21" s="338"/>
      <c r="AJ21" s="338"/>
      <c r="AK21" s="338"/>
      <c r="AL21" s="338"/>
      <c r="AM21" s="338"/>
      <c r="AN21" s="338"/>
      <c r="AO21" s="338"/>
      <c r="AP21" s="338"/>
      <c r="AQ21" s="338"/>
      <c r="AR21" s="338"/>
      <c r="AS21" s="338"/>
      <c r="AT21" s="338"/>
      <c r="AU21" s="338"/>
      <c r="AV21" s="338"/>
      <c r="AW21" s="338"/>
      <c r="AX21" s="338"/>
      <c r="AY21" s="338"/>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row>
    <row r="22" spans="1:82">
      <c r="B22" s="136"/>
      <c r="C22" s="136"/>
      <c r="D22" s="136"/>
      <c r="E22" s="136"/>
      <c r="F22" s="136"/>
      <c r="G22" s="136"/>
      <c r="H22" s="136"/>
      <c r="I22" s="136"/>
      <c r="J22" s="136"/>
      <c r="K22" s="136"/>
      <c r="L22" s="136"/>
      <c r="M22" s="136"/>
      <c r="N22" s="136"/>
      <c r="O22" s="136"/>
      <c r="P22" s="136"/>
      <c r="Q22" s="136"/>
      <c r="R22" s="136"/>
      <c r="S22" s="136"/>
      <c r="T22" s="136"/>
      <c r="U22" s="136"/>
      <c r="V22" s="136"/>
      <c r="W22" s="136"/>
      <c r="X22" s="136"/>
      <c r="Y22" s="136"/>
      <c r="Z22" s="136"/>
      <c r="AA22" s="136"/>
      <c r="AB22" s="136"/>
      <c r="AC22" s="136"/>
      <c r="AD22" s="136"/>
      <c r="AZ22" s="136"/>
      <c r="BA22" s="136"/>
      <c r="BB22" s="136"/>
      <c r="BC22" s="136"/>
      <c r="BD22" s="136"/>
      <c r="BE22" s="136"/>
      <c r="BF22" s="136"/>
      <c r="BG22" s="136"/>
      <c r="BH22" s="136"/>
      <c r="BI22" s="136"/>
      <c r="BJ22" s="136"/>
      <c r="BK22" s="136"/>
      <c r="BL22" s="136"/>
      <c r="BM22" s="136"/>
      <c r="BN22" s="136"/>
      <c r="BO22" s="136"/>
      <c r="BP22" s="136"/>
      <c r="BQ22" s="136"/>
      <c r="BR22" s="136"/>
      <c r="BS22" s="136"/>
      <c r="BT22" s="136"/>
      <c r="BU22" s="136"/>
      <c r="BV22" s="136"/>
      <c r="BW22" s="136"/>
      <c r="BX22" s="136"/>
      <c r="BY22" s="136"/>
      <c r="BZ22" s="136"/>
      <c r="CA22" s="136"/>
      <c r="CB22" s="136"/>
      <c r="CC22" s="136"/>
      <c r="CD22" s="136"/>
    </row>
    <row r="23" spans="1:82">
      <c r="A23" s="94" t="s">
        <v>56</v>
      </c>
      <c r="B23" s="1" t="s">
        <v>83</v>
      </c>
      <c r="E23" s="87" t="s">
        <v>169</v>
      </c>
      <c r="F23" s="63"/>
      <c r="G23" s="12"/>
      <c r="H23" s="136"/>
      <c r="I23" s="136"/>
      <c r="J23" s="136"/>
      <c r="K23" s="136"/>
      <c r="L23" s="136"/>
      <c r="M23" s="136"/>
      <c r="N23" s="136"/>
      <c r="O23" s="136"/>
      <c r="P23" s="136"/>
      <c r="Q23" s="136"/>
      <c r="R23" s="136"/>
      <c r="S23" s="136"/>
      <c r="T23" s="136"/>
      <c r="U23" s="136"/>
      <c r="V23" s="136"/>
      <c r="W23" s="136"/>
      <c r="X23" s="136"/>
      <c r="Y23" s="136"/>
      <c r="Z23" s="136"/>
      <c r="AA23" s="136"/>
      <c r="AB23" s="136"/>
      <c r="AC23" s="136"/>
      <c r="AD23" s="136"/>
      <c r="AZ23" s="136"/>
      <c r="BA23" s="136"/>
      <c r="BB23" s="136"/>
      <c r="BC23" s="136"/>
      <c r="BD23" s="136"/>
      <c r="BE23" s="136"/>
      <c r="BF23" s="136"/>
      <c r="BG23" s="136"/>
      <c r="BH23" s="136"/>
      <c r="BI23" s="136"/>
      <c r="BJ23" s="136"/>
      <c r="BK23" s="136"/>
      <c r="BL23" s="136"/>
      <c r="BM23" s="136"/>
      <c r="BN23" s="136"/>
      <c r="BO23" s="136"/>
      <c r="BP23" s="136"/>
      <c r="BQ23" s="136"/>
      <c r="BR23" s="136"/>
      <c r="BS23" s="136"/>
      <c r="BT23" s="136"/>
      <c r="BU23" s="136"/>
      <c r="BV23" s="136"/>
      <c r="BW23" s="136"/>
      <c r="BX23" s="136"/>
      <c r="BY23" s="136"/>
      <c r="BZ23" s="136"/>
      <c r="CA23" s="136"/>
      <c r="CB23" s="136"/>
      <c r="CC23" s="136"/>
      <c r="CD23" s="136"/>
    </row>
    <row r="24" spans="1:82">
      <c r="A24" s="67" t="str">
        <f>A4</f>
        <v>Women</v>
      </c>
      <c r="B24" s="136"/>
      <c r="C24" s="184" t="s">
        <v>171</v>
      </c>
      <c r="D24" s="184" t="s">
        <v>172</v>
      </c>
      <c r="E24" s="4"/>
      <c r="F24" s="136"/>
      <c r="G24" s="136"/>
      <c r="H24" s="136"/>
      <c r="I24" s="136"/>
      <c r="J24" s="136"/>
      <c r="K24" s="136"/>
      <c r="L24" s="136"/>
      <c r="M24" s="136"/>
      <c r="N24" s="136"/>
      <c r="O24" s="136"/>
      <c r="P24" s="136"/>
      <c r="Q24" s="136"/>
      <c r="R24" s="136"/>
      <c r="S24" s="136"/>
      <c r="T24" s="136"/>
      <c r="U24" s="136"/>
      <c r="V24" s="136"/>
      <c r="W24" s="136"/>
      <c r="X24" s="136"/>
      <c r="Y24" s="136"/>
      <c r="Z24" s="136"/>
      <c r="AA24" s="136"/>
      <c r="AB24" s="136"/>
      <c r="AC24" s="136"/>
      <c r="AD24" s="136"/>
      <c r="AZ24" s="136"/>
      <c r="BA24" s="136"/>
      <c r="BB24" s="136"/>
      <c r="BC24" s="136"/>
      <c r="BD24" s="136"/>
      <c r="BE24" s="136"/>
      <c r="BF24" s="136"/>
      <c r="BG24" s="136"/>
      <c r="BH24" s="136"/>
      <c r="BI24" s="136"/>
      <c r="BJ24" s="136"/>
      <c r="BK24" s="136"/>
      <c r="BL24" s="136"/>
      <c r="BM24" s="136"/>
      <c r="BN24" s="136"/>
      <c r="BO24" s="136"/>
      <c r="BP24" s="136"/>
      <c r="BQ24" s="136"/>
      <c r="BR24" s="136"/>
      <c r="BS24" s="136"/>
      <c r="BT24" s="136"/>
      <c r="BU24" s="136"/>
      <c r="BV24" s="136"/>
      <c r="BW24" s="136"/>
      <c r="BX24" s="136"/>
      <c r="BY24" s="136"/>
      <c r="BZ24" s="136"/>
      <c r="CA24" s="136"/>
      <c r="CB24" s="136"/>
      <c r="CC24" s="136"/>
      <c r="CD24" s="136"/>
    </row>
    <row r="25" spans="1:82" s="184" customFormat="1">
      <c r="A25" s="206" t="str">
        <f>Parameters!A5</f>
        <v>Low Risk Women</v>
      </c>
      <c r="B25" s="185">
        <v>1</v>
      </c>
      <c r="E25" s="184" t="s">
        <v>173</v>
      </c>
      <c r="AE25" s="250"/>
      <c r="AF25" s="250"/>
      <c r="AG25" s="250"/>
      <c r="AH25" s="250"/>
      <c r="AI25" s="250"/>
      <c r="AJ25" s="250"/>
      <c r="AK25" s="250"/>
      <c r="AL25" s="250"/>
      <c r="AM25" s="250"/>
      <c r="AN25" s="250"/>
      <c r="AO25" s="250"/>
      <c r="AP25" s="250"/>
      <c r="AQ25" s="250"/>
      <c r="AR25" s="250"/>
      <c r="AS25" s="250"/>
      <c r="AT25" s="250"/>
      <c r="AU25" s="250"/>
      <c r="AV25" s="250"/>
      <c r="AW25" s="250"/>
      <c r="AX25" s="250"/>
      <c r="AY25" s="250"/>
    </row>
    <row r="26" spans="1:82">
      <c r="A26" s="32" t="str">
        <f>Parameters!A6</f>
        <v>Medium Risk Women</v>
      </c>
      <c r="B26" s="207">
        <v>0.3</v>
      </c>
      <c r="C26" s="136"/>
      <c r="D26" s="149"/>
      <c r="E26" s="136"/>
      <c r="F26" s="136"/>
      <c r="G26" s="136"/>
      <c r="H26" s="136"/>
      <c r="I26" s="136"/>
      <c r="J26" s="136"/>
      <c r="K26" s="136"/>
      <c r="L26" s="136"/>
      <c r="M26" s="136"/>
      <c r="N26" s="136"/>
      <c r="O26" s="136"/>
      <c r="P26" s="136"/>
      <c r="Q26" s="136"/>
      <c r="R26" s="136"/>
      <c r="S26" s="136"/>
      <c r="T26" s="136"/>
      <c r="U26" s="136"/>
      <c r="V26" s="136"/>
      <c r="W26" s="136"/>
      <c r="X26" s="136"/>
      <c r="Y26" s="136"/>
      <c r="Z26" s="136"/>
      <c r="AA26" s="136"/>
      <c r="AB26" s="136"/>
      <c r="AC26" s="136"/>
      <c r="AD26" s="136"/>
      <c r="AZ26" s="136"/>
      <c r="BA26" s="136"/>
      <c r="BB26" s="136"/>
      <c r="BC26" s="136"/>
      <c r="BD26" s="136"/>
      <c r="BE26" s="136"/>
      <c r="BF26" s="136"/>
      <c r="BG26" s="136"/>
      <c r="BH26" s="136"/>
      <c r="BI26" s="136"/>
      <c r="BJ26" s="136"/>
      <c r="BK26" s="136"/>
      <c r="BL26" s="136"/>
      <c r="BM26" s="136"/>
      <c r="BN26" s="136"/>
      <c r="BO26" s="136"/>
      <c r="BP26" s="136"/>
      <c r="BQ26" s="136"/>
      <c r="BR26" s="136"/>
      <c r="BS26" s="136"/>
      <c r="BT26" s="136"/>
      <c r="BU26" s="136"/>
      <c r="BV26" s="136"/>
      <c r="BW26" s="136"/>
      <c r="BX26" s="136"/>
      <c r="BY26" s="136"/>
      <c r="BZ26" s="136"/>
      <c r="CA26" s="136"/>
      <c r="CB26" s="136"/>
      <c r="CC26" s="136"/>
      <c r="CD26" s="136"/>
    </row>
    <row r="27" spans="1:82">
      <c r="A27" s="58" t="str">
        <f>Parameters!A7</f>
        <v>High Risk Women (FSW)</v>
      </c>
      <c r="B27" s="301">
        <v>0.123</v>
      </c>
      <c r="C27" s="136"/>
      <c r="D27" s="136"/>
      <c r="E27" s="127"/>
      <c r="F27" s="127"/>
      <c r="G27" s="136"/>
      <c r="H27" s="136"/>
      <c r="I27" s="136"/>
      <c r="J27" s="136"/>
      <c r="K27" s="136"/>
      <c r="L27" s="136"/>
      <c r="M27" s="136"/>
      <c r="N27" s="136"/>
      <c r="O27" s="136"/>
      <c r="P27" s="136"/>
      <c r="Q27" s="136"/>
      <c r="R27" s="136"/>
      <c r="S27" s="136"/>
      <c r="T27" s="136"/>
      <c r="U27" s="136"/>
      <c r="V27" s="136"/>
      <c r="W27" s="136"/>
      <c r="X27" s="136"/>
      <c r="Y27" s="136"/>
      <c r="Z27" s="136"/>
      <c r="AA27" s="136"/>
      <c r="AB27" s="136"/>
      <c r="AC27" s="136"/>
      <c r="AD27" s="136"/>
      <c r="AZ27" s="136"/>
      <c r="BA27" s="136"/>
      <c r="BB27" s="136"/>
      <c r="BC27" s="136"/>
      <c r="BD27" s="136"/>
      <c r="BE27" s="136"/>
      <c r="BF27" s="136"/>
      <c r="BG27" s="136"/>
      <c r="BH27" s="136"/>
      <c r="BI27" s="136"/>
      <c r="BJ27" s="136"/>
      <c r="BK27" s="136"/>
      <c r="BL27" s="136"/>
      <c r="BM27" s="136"/>
      <c r="BN27" s="136"/>
      <c r="BO27" s="136"/>
      <c r="BP27" s="136"/>
      <c r="BQ27" s="136"/>
      <c r="BR27" s="136"/>
      <c r="BS27" s="136"/>
      <c r="BT27" s="136"/>
      <c r="BU27" s="136"/>
      <c r="BV27" s="136"/>
      <c r="BW27" s="136"/>
      <c r="BX27" s="136"/>
      <c r="BY27" s="136"/>
      <c r="BZ27" s="136"/>
      <c r="CA27" s="136"/>
      <c r="CB27" s="136"/>
      <c r="CC27" s="136"/>
      <c r="CD27" s="136"/>
    </row>
    <row r="28" spans="1:82">
      <c r="A28" s="28"/>
      <c r="B28" s="28"/>
      <c r="C28" s="136"/>
      <c r="D28" s="136"/>
      <c r="E28" s="136"/>
      <c r="F28" s="136"/>
      <c r="G28" s="136"/>
      <c r="H28" s="136"/>
      <c r="I28" s="136"/>
      <c r="J28" s="136"/>
      <c r="K28" s="136"/>
      <c r="L28" s="136"/>
      <c r="M28" s="136"/>
      <c r="N28" s="136"/>
      <c r="O28" s="136"/>
      <c r="P28" s="136"/>
      <c r="Q28" s="136"/>
      <c r="R28" s="136"/>
      <c r="S28" s="136"/>
      <c r="T28" s="136"/>
      <c r="U28" s="136"/>
      <c r="V28" s="136"/>
      <c r="W28" s="136"/>
      <c r="X28" s="136"/>
      <c r="Y28" s="136"/>
      <c r="Z28" s="136"/>
      <c r="AA28" s="136"/>
      <c r="AB28" s="136"/>
      <c r="AC28" s="136"/>
      <c r="AD28" s="136"/>
      <c r="AZ28" s="136"/>
      <c r="BA28" s="136"/>
      <c r="BB28" s="136"/>
      <c r="BC28" s="136"/>
      <c r="BD28" s="136"/>
      <c r="BE28" s="136"/>
      <c r="BF28" s="136"/>
      <c r="BG28" s="136"/>
      <c r="BH28" s="136"/>
      <c r="BI28" s="136"/>
      <c r="BJ28" s="136"/>
      <c r="BK28" s="136"/>
      <c r="BL28" s="136"/>
      <c r="BM28" s="136"/>
      <c r="BN28" s="136"/>
      <c r="BO28" s="136"/>
      <c r="BP28" s="136"/>
      <c r="BQ28" s="136"/>
      <c r="BR28" s="136"/>
      <c r="BS28" s="136"/>
      <c r="BT28" s="136"/>
      <c r="BU28" s="136"/>
      <c r="BV28" s="136"/>
      <c r="BW28" s="136"/>
      <c r="BX28" s="136"/>
      <c r="BY28" s="136"/>
      <c r="BZ28" s="136"/>
      <c r="CA28" s="136"/>
      <c r="CB28" s="136"/>
      <c r="CC28" s="136"/>
      <c r="CD28" s="136"/>
    </row>
    <row r="29" spans="1:82">
      <c r="A29" s="67" t="str">
        <f>A9</f>
        <v>Men</v>
      </c>
      <c r="B29" s="28"/>
      <c r="C29" s="136"/>
      <c r="D29" s="136"/>
      <c r="E29" s="136"/>
      <c r="F29" s="136"/>
      <c r="G29" s="136"/>
      <c r="H29" s="136"/>
      <c r="I29" s="136"/>
      <c r="J29" s="136"/>
      <c r="K29" s="136"/>
      <c r="L29" s="136"/>
      <c r="M29" s="136"/>
      <c r="N29" s="136"/>
      <c r="O29" s="136"/>
      <c r="P29" s="136"/>
      <c r="Q29" s="136"/>
      <c r="R29" s="136"/>
      <c r="S29" s="136"/>
      <c r="T29" s="136"/>
      <c r="U29" s="136"/>
      <c r="V29" s="136"/>
      <c r="W29" s="136"/>
      <c r="X29" s="136"/>
      <c r="Y29" s="136"/>
      <c r="Z29" s="136"/>
      <c r="AA29" s="136"/>
      <c r="AB29" s="136"/>
      <c r="AC29" s="136"/>
      <c r="AD29" s="136"/>
      <c r="AZ29" s="136"/>
      <c r="BA29" s="136"/>
      <c r="BB29" s="136"/>
      <c r="BC29" s="136"/>
      <c r="BD29" s="136"/>
      <c r="BE29" s="136"/>
      <c r="BF29" s="136"/>
      <c r="BG29" s="136"/>
      <c r="BH29" s="136"/>
      <c r="BI29" s="136"/>
      <c r="BJ29" s="136"/>
      <c r="BK29" s="136"/>
      <c r="BL29" s="136"/>
      <c r="BM29" s="136"/>
      <c r="BN29" s="136"/>
      <c r="BO29" s="136"/>
      <c r="BP29" s="136"/>
      <c r="BQ29" s="136"/>
      <c r="BR29" s="136"/>
      <c r="BS29" s="136"/>
      <c r="BT29" s="136"/>
      <c r="BU29" s="136"/>
      <c r="BV29" s="136"/>
      <c r="BW29" s="136"/>
      <c r="BX29" s="136"/>
      <c r="BY29" s="136"/>
      <c r="BZ29" s="136"/>
      <c r="CA29" s="136"/>
      <c r="CB29" s="136"/>
      <c r="CC29" s="136"/>
      <c r="CD29" s="136"/>
    </row>
    <row r="30" spans="1:82" s="184" customFormat="1">
      <c r="A30" s="187" t="str">
        <f>Parameters!A12</f>
        <v>Low Risk Men</v>
      </c>
      <c r="B30" s="275">
        <v>1</v>
      </c>
      <c r="E30" s="184" t="s">
        <v>173</v>
      </c>
      <c r="AE30" s="250"/>
      <c r="AF30" s="250"/>
      <c r="AG30" s="250"/>
      <c r="AH30" s="250"/>
      <c r="AI30" s="250"/>
      <c r="AJ30" s="250"/>
      <c r="AK30" s="250"/>
      <c r="AL30" s="250"/>
      <c r="AM30" s="250"/>
      <c r="AN30" s="250"/>
      <c r="AO30" s="250"/>
      <c r="AP30" s="250"/>
      <c r="AQ30" s="250"/>
      <c r="AR30" s="250"/>
      <c r="AS30" s="250"/>
      <c r="AT30" s="250"/>
      <c r="AU30" s="250"/>
      <c r="AV30" s="250"/>
      <c r="AW30" s="250"/>
      <c r="AX30" s="250"/>
      <c r="AY30" s="250"/>
    </row>
    <row r="31" spans="1:82">
      <c r="A31" s="32" t="str">
        <f>Parameters!A13</f>
        <v>Medium Risk Men</v>
      </c>
      <c r="B31" s="207">
        <v>0.4</v>
      </c>
      <c r="C31" s="136"/>
      <c r="D31" s="136"/>
      <c r="E31" s="136"/>
      <c r="F31" s="136"/>
      <c r="G31" s="136"/>
      <c r="H31" s="136"/>
      <c r="I31" s="136"/>
      <c r="J31" s="136"/>
      <c r="K31" s="136"/>
      <c r="L31" s="136"/>
      <c r="M31" s="136"/>
      <c r="N31" s="136"/>
      <c r="O31" s="136"/>
      <c r="P31" s="136"/>
      <c r="Q31" s="136"/>
      <c r="R31" s="136"/>
      <c r="S31" s="136"/>
      <c r="T31" s="136"/>
      <c r="U31" s="136"/>
      <c r="V31" s="136"/>
      <c r="W31" s="136"/>
      <c r="X31" s="136"/>
      <c r="Y31" s="136"/>
      <c r="Z31" s="136"/>
      <c r="AA31" s="136"/>
      <c r="AB31" s="136"/>
      <c r="AC31" s="136"/>
      <c r="AD31" s="136"/>
      <c r="AZ31" s="136"/>
      <c r="BA31" s="136"/>
      <c r="BB31" s="136"/>
      <c r="BC31" s="136"/>
      <c r="BD31" s="136"/>
      <c r="BE31" s="136"/>
      <c r="BF31" s="136"/>
      <c r="BG31" s="136"/>
      <c r="BH31" s="136"/>
      <c r="BI31" s="136"/>
      <c r="BJ31" s="136"/>
      <c r="BK31" s="136"/>
      <c r="BL31" s="136"/>
      <c r="BM31" s="136"/>
      <c r="BN31" s="136"/>
      <c r="BO31" s="136"/>
      <c r="BP31" s="136"/>
      <c r="BQ31" s="136"/>
      <c r="BR31" s="136"/>
      <c r="BS31" s="136"/>
      <c r="BT31" s="136"/>
      <c r="BU31" s="136"/>
      <c r="BV31" s="136"/>
      <c r="BW31" s="136"/>
      <c r="BX31" s="136"/>
      <c r="BY31" s="136"/>
      <c r="BZ31" s="136"/>
      <c r="CA31" s="136"/>
      <c r="CB31" s="136"/>
      <c r="CC31" s="136"/>
      <c r="CD31" s="136"/>
    </row>
    <row r="32" spans="1:82">
      <c r="A32" s="32" t="str">
        <f>Parameters!A14</f>
        <v>High Risk Men</v>
      </c>
      <c r="B32" s="207">
        <v>0.3</v>
      </c>
      <c r="C32" s="136"/>
      <c r="D32" s="136"/>
      <c r="E32" s="136"/>
      <c r="F32" s="136"/>
      <c r="G32" s="136"/>
      <c r="H32" s="136"/>
      <c r="I32" s="136"/>
      <c r="J32" s="136"/>
      <c r="K32" s="136"/>
      <c r="L32" s="136"/>
      <c r="M32" s="136"/>
      <c r="N32" s="136"/>
      <c r="O32" s="136"/>
      <c r="P32" s="136"/>
      <c r="Q32" s="136"/>
      <c r="R32" s="136"/>
      <c r="S32" s="136"/>
      <c r="T32" s="136"/>
      <c r="U32" s="136"/>
      <c r="V32" s="136"/>
      <c r="W32" s="136"/>
      <c r="X32" s="136"/>
      <c r="Y32" s="136"/>
      <c r="Z32" s="136"/>
      <c r="AA32" s="136"/>
      <c r="AB32" s="136"/>
      <c r="AC32" s="136"/>
      <c r="AD32" s="136"/>
      <c r="AZ32" s="136"/>
      <c r="BA32" s="136"/>
      <c r="BB32" s="136"/>
      <c r="BC32" s="136"/>
      <c r="BD32" s="136"/>
      <c r="BE32" s="136"/>
      <c r="BF32" s="136"/>
      <c r="BG32" s="136"/>
      <c r="BH32" s="136"/>
      <c r="BI32" s="136"/>
      <c r="BJ32" s="136"/>
      <c r="BK32" s="136"/>
      <c r="BL32" s="136"/>
      <c r="BM32" s="136"/>
      <c r="BN32" s="136"/>
      <c r="BO32" s="136"/>
      <c r="BP32" s="136"/>
      <c r="BQ32" s="136"/>
      <c r="BR32" s="136"/>
      <c r="BS32" s="136"/>
      <c r="BT32" s="136"/>
      <c r="BU32" s="136"/>
      <c r="BV32" s="136"/>
      <c r="BW32" s="136"/>
      <c r="BX32" s="136"/>
      <c r="BY32" s="136"/>
      <c r="BZ32" s="136"/>
      <c r="CA32" s="136"/>
      <c r="CB32" s="136"/>
      <c r="CC32" s="136"/>
      <c r="CD32" s="136"/>
    </row>
    <row r="33" spans="1:82">
      <c r="A33" s="33" t="str">
        <f>A20</f>
        <v>MSM</v>
      </c>
      <c r="B33" s="208">
        <v>0.19500000000000001</v>
      </c>
      <c r="C33" s="136"/>
      <c r="D33" s="136"/>
      <c r="E33" s="183" t="s">
        <v>274</v>
      </c>
      <c r="F33" s="126"/>
      <c r="G33" s="12"/>
      <c r="H33" s="136"/>
      <c r="I33" s="136"/>
      <c r="J33" s="136"/>
      <c r="K33" s="136"/>
      <c r="L33" s="136"/>
      <c r="M33" s="136"/>
      <c r="N33" s="136"/>
      <c r="O33" s="136"/>
      <c r="P33" s="136"/>
      <c r="Q33" s="136"/>
      <c r="R33" s="136"/>
      <c r="S33" s="136"/>
      <c r="T33" s="136"/>
      <c r="U33" s="136"/>
      <c r="V33" s="136"/>
      <c r="W33" s="136"/>
      <c r="X33" s="136"/>
      <c r="Y33" s="136"/>
      <c r="Z33" s="136"/>
      <c r="AA33" s="136"/>
      <c r="AB33" s="136"/>
      <c r="AC33" s="136"/>
      <c r="AD33" s="136"/>
      <c r="AZ33" s="136"/>
      <c r="BA33" s="136"/>
      <c r="BB33" s="136"/>
      <c r="BC33" s="136"/>
      <c r="BD33" s="136"/>
      <c r="BE33" s="136"/>
      <c r="BF33" s="136"/>
      <c r="BG33" s="136"/>
      <c r="BH33" s="136"/>
      <c r="BI33" s="136"/>
      <c r="BJ33" s="136"/>
      <c r="BK33" s="136"/>
      <c r="BL33" s="136"/>
      <c r="BM33" s="136"/>
      <c r="BN33" s="136"/>
      <c r="BO33" s="136"/>
      <c r="BP33" s="136"/>
      <c r="BQ33" s="136"/>
      <c r="BR33" s="136"/>
      <c r="BS33" s="136"/>
      <c r="BT33" s="136"/>
      <c r="BU33" s="136"/>
      <c r="BV33" s="136"/>
      <c r="BW33" s="136"/>
      <c r="BX33" s="136"/>
      <c r="BY33" s="136"/>
      <c r="BZ33" s="136"/>
      <c r="CA33" s="136"/>
      <c r="CB33" s="136"/>
      <c r="CC33" s="136"/>
      <c r="CD33" s="136"/>
    </row>
    <row r="34" spans="1:82">
      <c r="B34" s="136"/>
      <c r="C34" s="136"/>
      <c r="D34" s="136"/>
      <c r="E34" s="136"/>
      <c r="F34" s="136"/>
      <c r="G34" s="136"/>
      <c r="H34" s="136"/>
      <c r="I34" s="136"/>
      <c r="J34" s="136"/>
      <c r="K34" s="136"/>
      <c r="L34" s="136"/>
      <c r="M34" s="136"/>
      <c r="N34" s="136"/>
      <c r="O34" s="136"/>
      <c r="P34" s="136"/>
      <c r="Q34" s="136"/>
      <c r="R34" s="136"/>
      <c r="S34" s="136"/>
      <c r="T34" s="136"/>
      <c r="U34" s="136"/>
      <c r="V34" s="136"/>
      <c r="W34" s="136"/>
      <c r="X34" s="136"/>
      <c r="Y34" s="136"/>
      <c r="Z34" s="136"/>
      <c r="AA34" s="136"/>
      <c r="AB34" s="136"/>
      <c r="AC34" s="136"/>
      <c r="AD34" s="136"/>
      <c r="AZ34" s="136"/>
      <c r="BA34" s="136"/>
      <c r="BB34" s="136"/>
      <c r="BC34" s="136"/>
      <c r="BD34" s="136"/>
      <c r="BE34" s="136"/>
      <c r="BF34" s="136"/>
      <c r="BG34" s="136"/>
      <c r="BH34" s="136"/>
      <c r="BI34" s="136"/>
      <c r="BJ34" s="136"/>
      <c r="BK34" s="136"/>
      <c r="BL34" s="136"/>
      <c r="BM34" s="136"/>
      <c r="BN34" s="136"/>
      <c r="BO34" s="136"/>
      <c r="BP34" s="136"/>
      <c r="BQ34" s="136"/>
      <c r="BR34" s="136"/>
      <c r="BS34" s="136"/>
      <c r="BT34" s="136"/>
      <c r="BU34" s="136"/>
      <c r="BV34" s="136"/>
      <c r="BW34" s="136"/>
      <c r="BX34" s="136"/>
      <c r="BY34" s="136"/>
      <c r="BZ34" s="136"/>
      <c r="CA34" s="136"/>
      <c r="CB34" s="136"/>
      <c r="CC34" s="136"/>
      <c r="CD34" s="136"/>
    </row>
    <row r="35" spans="1:82">
      <c r="B35" s="136"/>
      <c r="C35" s="136"/>
      <c r="D35" s="136"/>
      <c r="E35" s="136"/>
      <c r="F35" s="136"/>
      <c r="G35" s="136"/>
      <c r="H35" s="136"/>
      <c r="I35" s="136"/>
      <c r="J35" s="136"/>
      <c r="K35" s="136"/>
      <c r="L35" s="136"/>
      <c r="M35" s="136"/>
      <c r="N35" s="136"/>
      <c r="O35" s="136"/>
      <c r="P35" s="136"/>
      <c r="Q35" s="136"/>
      <c r="R35" s="136"/>
      <c r="S35" s="136"/>
      <c r="T35" s="136"/>
      <c r="U35" s="136"/>
      <c r="V35" s="136"/>
      <c r="W35" s="136"/>
      <c r="X35" s="136"/>
      <c r="Y35" s="136"/>
      <c r="Z35" s="136"/>
      <c r="AA35" s="136"/>
      <c r="AB35" s="136"/>
      <c r="AC35" s="136"/>
      <c r="AD35" s="136"/>
      <c r="AZ35" s="136"/>
      <c r="BA35" s="136"/>
      <c r="BB35" s="136"/>
      <c r="BC35" s="136"/>
      <c r="BD35" s="136"/>
      <c r="BE35" s="136"/>
      <c r="BF35" s="136"/>
      <c r="BG35" s="136"/>
      <c r="BH35" s="136"/>
      <c r="BI35" s="136"/>
      <c r="BJ35" s="136"/>
      <c r="BK35" s="136"/>
      <c r="BL35" s="136"/>
      <c r="BM35" s="136"/>
      <c r="BN35" s="136"/>
      <c r="BO35" s="136"/>
      <c r="BP35" s="136"/>
      <c r="BQ35" s="136"/>
      <c r="BR35" s="136"/>
      <c r="BS35" s="136"/>
      <c r="BT35" s="136"/>
      <c r="BU35" s="136"/>
      <c r="BV35" s="136"/>
      <c r="BW35" s="136"/>
      <c r="BX35" s="136"/>
      <c r="BY35" s="136"/>
      <c r="BZ35" s="136"/>
      <c r="CA35" s="136"/>
      <c r="CB35" s="136"/>
      <c r="CC35" s="136"/>
      <c r="CD35" s="136"/>
    </row>
    <row r="36" spans="1:82">
      <c r="A36" s="122"/>
      <c r="B36" s="353"/>
      <c r="C36" s="353"/>
      <c r="D36" s="353"/>
      <c r="E36" s="353"/>
      <c r="F36" s="353"/>
      <c r="G36" s="353"/>
      <c r="H36" s="353"/>
      <c r="I36" s="136"/>
      <c r="J36" s="136"/>
      <c r="K36" s="136"/>
      <c r="L36" s="136"/>
      <c r="M36" s="136"/>
      <c r="N36" s="136"/>
      <c r="O36" s="136"/>
      <c r="P36" s="136"/>
      <c r="Q36" s="136"/>
      <c r="R36" s="136"/>
      <c r="S36" s="136"/>
      <c r="T36" s="136"/>
      <c r="U36" s="136"/>
      <c r="V36" s="136"/>
      <c r="W36" s="136"/>
      <c r="X36" s="136"/>
      <c r="Y36" s="136"/>
      <c r="Z36" s="136"/>
      <c r="AA36" s="136"/>
      <c r="AB36" s="136"/>
      <c r="AC36" s="136"/>
      <c r="AD36" s="136"/>
      <c r="AZ36" s="136"/>
      <c r="BA36" s="136"/>
      <c r="BB36" s="136"/>
      <c r="BC36" s="136"/>
      <c r="BD36" s="136"/>
      <c r="BE36" s="136"/>
      <c r="BF36" s="136"/>
      <c r="BG36" s="136"/>
      <c r="BH36" s="136"/>
      <c r="BI36" s="136"/>
      <c r="BJ36" s="136"/>
      <c r="BK36" s="136"/>
      <c r="BL36" s="136"/>
      <c r="BM36" s="136"/>
      <c r="BN36" s="136"/>
      <c r="BO36" s="136"/>
      <c r="BP36" s="136"/>
      <c r="BQ36" s="136"/>
      <c r="BR36" s="136"/>
      <c r="BS36" s="136"/>
      <c r="BT36" s="136"/>
      <c r="BU36" s="136"/>
      <c r="BV36" s="136"/>
      <c r="BW36" s="136"/>
      <c r="BX36" s="136"/>
      <c r="BY36" s="136"/>
      <c r="BZ36" s="136"/>
      <c r="CA36" s="136"/>
      <c r="CB36" s="136"/>
      <c r="CC36" s="136"/>
      <c r="CD36" s="136"/>
    </row>
    <row r="37" spans="1:82">
      <c r="A37" s="124"/>
      <c r="B37" s="175"/>
      <c r="C37" s="175"/>
      <c r="D37" s="175"/>
      <c r="E37" s="175"/>
      <c r="F37" s="175"/>
      <c r="G37" s="175"/>
      <c r="H37" s="175"/>
      <c r="I37" s="136"/>
      <c r="J37" s="136"/>
      <c r="K37" s="136"/>
      <c r="L37" s="136"/>
      <c r="M37" s="136"/>
      <c r="N37" s="136"/>
      <c r="O37" s="136"/>
      <c r="P37" s="136"/>
      <c r="Q37" s="136"/>
      <c r="R37" s="136"/>
      <c r="S37" s="136"/>
      <c r="T37" s="136"/>
      <c r="U37" s="136"/>
      <c r="V37" s="136"/>
      <c r="W37" s="136"/>
      <c r="X37" s="136"/>
      <c r="Y37" s="136"/>
      <c r="Z37" s="136"/>
      <c r="AA37" s="136"/>
      <c r="AB37" s="136"/>
      <c r="AC37" s="136"/>
      <c r="AD37" s="136"/>
      <c r="AZ37" s="136"/>
      <c r="BA37" s="136"/>
      <c r="BB37" s="136"/>
      <c r="BC37" s="136"/>
      <c r="BD37" s="136"/>
      <c r="BE37" s="136"/>
      <c r="BF37" s="136"/>
      <c r="BG37" s="136"/>
      <c r="BH37" s="136"/>
      <c r="BI37" s="136"/>
      <c r="BJ37" s="136"/>
      <c r="BK37" s="136"/>
      <c r="BL37" s="136"/>
      <c r="BM37" s="136"/>
      <c r="BN37" s="136"/>
      <c r="BO37" s="136"/>
      <c r="BP37" s="136"/>
      <c r="BQ37" s="136"/>
      <c r="BR37" s="136"/>
      <c r="BS37" s="136"/>
      <c r="BT37" s="136"/>
      <c r="BU37" s="136"/>
      <c r="BV37" s="136"/>
      <c r="BW37" s="136"/>
      <c r="BX37" s="136"/>
      <c r="BY37" s="136"/>
      <c r="BZ37" s="136"/>
      <c r="CA37" s="136"/>
      <c r="CB37" s="136"/>
      <c r="CC37" s="136"/>
      <c r="CD37" s="136"/>
    </row>
    <row r="38" spans="1:82">
      <c r="A38" s="123"/>
      <c r="B38" s="176"/>
      <c r="C38" s="176"/>
      <c r="D38" s="176"/>
      <c r="E38" s="176"/>
      <c r="F38" s="176"/>
      <c r="G38" s="176"/>
      <c r="H38" s="176"/>
      <c r="I38" s="149"/>
      <c r="J38" s="12"/>
      <c r="K38" s="136"/>
      <c r="L38" s="136"/>
      <c r="M38" s="136"/>
      <c r="N38" s="136"/>
      <c r="O38" s="136"/>
      <c r="P38" s="136"/>
      <c r="Q38" s="136"/>
      <c r="R38" s="136"/>
      <c r="S38" s="136"/>
      <c r="T38" s="136"/>
      <c r="U38" s="136"/>
      <c r="V38" s="136"/>
      <c r="W38" s="136"/>
      <c r="X38" s="136"/>
      <c r="Y38" s="136"/>
      <c r="Z38" s="136"/>
      <c r="AA38" s="136"/>
      <c r="AB38" s="136"/>
      <c r="AC38" s="136"/>
      <c r="AD38" s="136"/>
      <c r="AZ38" s="136"/>
      <c r="BA38" s="136"/>
      <c r="BB38" s="136"/>
      <c r="BC38" s="136"/>
      <c r="BD38" s="136"/>
      <c r="BE38" s="136"/>
      <c r="BF38" s="136"/>
      <c r="BG38" s="136"/>
      <c r="BH38" s="136"/>
      <c r="BI38" s="136"/>
      <c r="BJ38" s="136"/>
      <c r="BK38" s="136"/>
      <c r="BL38" s="136"/>
      <c r="BM38" s="136"/>
      <c r="BN38" s="136"/>
      <c r="BO38" s="136"/>
      <c r="BP38" s="136"/>
      <c r="BQ38" s="136"/>
      <c r="BR38" s="136"/>
      <c r="BS38" s="136"/>
      <c r="BT38" s="136"/>
      <c r="BU38" s="136"/>
      <c r="BV38" s="136"/>
      <c r="BW38" s="136"/>
      <c r="BX38" s="136"/>
      <c r="BY38" s="136"/>
      <c r="BZ38" s="136"/>
      <c r="CA38" s="136"/>
      <c r="CB38" s="136"/>
      <c r="CC38" s="136"/>
      <c r="CD38" s="136"/>
    </row>
    <row r="39" spans="1:82">
      <c r="A39" s="123"/>
      <c r="B39" s="176"/>
      <c r="C39" s="176"/>
      <c r="D39" s="176"/>
      <c r="E39" s="176"/>
      <c r="F39" s="177"/>
      <c r="G39" s="176"/>
      <c r="H39" s="176"/>
      <c r="I39" s="149"/>
      <c r="J39" s="136"/>
      <c r="K39" s="136"/>
      <c r="L39" s="136"/>
      <c r="M39" s="136"/>
      <c r="N39" s="136"/>
      <c r="O39" s="136"/>
      <c r="P39" s="136"/>
      <c r="Q39" s="136"/>
      <c r="R39" s="136"/>
      <c r="S39" s="136"/>
      <c r="T39" s="136"/>
      <c r="U39" s="136"/>
      <c r="V39" s="136"/>
      <c r="W39" s="136"/>
      <c r="X39" s="136"/>
      <c r="Y39" s="136"/>
      <c r="Z39" s="136"/>
      <c r="AA39" s="136"/>
      <c r="AB39" s="136"/>
      <c r="AC39" s="136"/>
      <c r="AD39" s="136"/>
      <c r="AZ39" s="136"/>
      <c r="BA39" s="136"/>
      <c r="BB39" s="136"/>
      <c r="BC39" s="136"/>
      <c r="BD39" s="136"/>
      <c r="BE39" s="136"/>
      <c r="BF39" s="136"/>
      <c r="BG39" s="136"/>
      <c r="BH39" s="136"/>
      <c r="BI39" s="136"/>
      <c r="BJ39" s="136"/>
      <c r="BK39" s="136"/>
      <c r="BL39" s="136"/>
      <c r="BM39" s="136"/>
      <c r="BN39" s="136"/>
      <c r="BO39" s="136"/>
      <c r="BP39" s="136"/>
      <c r="BQ39" s="136"/>
      <c r="BR39" s="136"/>
      <c r="BS39" s="136"/>
      <c r="BT39" s="136"/>
      <c r="BU39" s="136"/>
      <c r="BV39" s="136"/>
      <c r="BW39" s="136"/>
      <c r="BX39" s="136"/>
      <c r="BY39" s="136"/>
      <c r="BZ39" s="136"/>
      <c r="CA39" s="136"/>
      <c r="CB39" s="136"/>
      <c r="CC39" s="136"/>
      <c r="CD39" s="136"/>
    </row>
    <row r="40" spans="1:82">
      <c r="A40" s="123"/>
      <c r="B40" s="176"/>
      <c r="C40" s="176"/>
      <c r="D40" s="176"/>
      <c r="E40" s="176"/>
      <c r="F40" s="178"/>
      <c r="G40" s="176"/>
      <c r="H40" s="176"/>
      <c r="I40" s="149"/>
      <c r="J40" s="136"/>
      <c r="K40" s="136"/>
      <c r="L40" s="136"/>
      <c r="M40" s="136"/>
      <c r="N40" s="136"/>
      <c r="O40" s="136"/>
      <c r="P40" s="136"/>
      <c r="Q40" s="136"/>
      <c r="R40" s="136"/>
      <c r="S40" s="136"/>
      <c r="T40" s="136"/>
      <c r="U40" s="136"/>
      <c r="V40" s="136"/>
      <c r="W40" s="136"/>
      <c r="X40" s="136"/>
      <c r="Y40" s="136"/>
      <c r="Z40" s="136"/>
      <c r="AA40" s="136"/>
      <c r="AB40" s="136"/>
      <c r="AC40" s="136"/>
      <c r="AD40" s="136"/>
      <c r="AZ40" s="136"/>
      <c r="BA40" s="136"/>
      <c r="BB40" s="136"/>
      <c r="BC40" s="136"/>
      <c r="BD40" s="136"/>
      <c r="BE40" s="136"/>
      <c r="BF40" s="136"/>
      <c r="BG40" s="136"/>
      <c r="BH40" s="136"/>
      <c r="BI40" s="136"/>
      <c r="BJ40" s="136"/>
      <c r="BK40" s="136"/>
      <c r="BL40" s="136"/>
      <c r="BM40" s="136"/>
      <c r="BN40" s="136"/>
      <c r="BO40" s="136"/>
      <c r="BP40" s="136"/>
      <c r="BQ40" s="136"/>
      <c r="BR40" s="136"/>
      <c r="BS40" s="136"/>
      <c r="BT40" s="136"/>
      <c r="BU40" s="136"/>
      <c r="BV40" s="136"/>
      <c r="BW40" s="136"/>
      <c r="BX40" s="136"/>
      <c r="BY40" s="136"/>
      <c r="BZ40" s="136"/>
      <c r="CA40" s="136"/>
      <c r="CB40" s="136"/>
      <c r="CC40" s="136"/>
      <c r="CD40" s="136"/>
    </row>
    <row r="41" spans="1:82">
      <c r="A41" s="123"/>
      <c r="B41" s="179"/>
      <c r="C41" s="179"/>
      <c r="D41" s="179"/>
      <c r="E41" s="179"/>
      <c r="F41" s="180"/>
      <c r="G41" s="176"/>
      <c r="H41" s="176"/>
      <c r="I41" s="149"/>
      <c r="J41" s="10"/>
      <c r="K41" s="12"/>
      <c r="L41" s="136"/>
      <c r="M41" s="136"/>
      <c r="N41" s="136"/>
      <c r="O41" s="136"/>
      <c r="P41" s="136"/>
      <c r="Q41" s="136"/>
      <c r="R41" s="136"/>
      <c r="S41" s="136"/>
      <c r="T41" s="136"/>
      <c r="U41" s="136"/>
      <c r="V41" s="136"/>
      <c r="W41" s="136"/>
      <c r="X41" s="136"/>
      <c r="Y41" s="136"/>
      <c r="Z41" s="136"/>
      <c r="AA41" s="136"/>
      <c r="AB41" s="136"/>
      <c r="AC41" s="136"/>
      <c r="AD41" s="136"/>
      <c r="AZ41" s="136"/>
      <c r="BA41" s="136"/>
      <c r="BB41" s="136"/>
      <c r="BC41" s="136"/>
      <c r="BD41" s="136"/>
      <c r="BE41" s="136"/>
      <c r="BF41" s="136"/>
      <c r="BG41" s="136"/>
      <c r="BH41" s="136"/>
      <c r="BI41" s="136"/>
      <c r="BJ41" s="136"/>
      <c r="BK41" s="136"/>
      <c r="BL41" s="136"/>
      <c r="BM41" s="136"/>
      <c r="BN41" s="136"/>
      <c r="BO41" s="136"/>
      <c r="BP41" s="136"/>
      <c r="BQ41" s="136"/>
      <c r="BR41" s="136"/>
      <c r="BS41" s="136"/>
      <c r="BT41" s="136"/>
      <c r="BU41" s="136"/>
      <c r="BV41" s="136"/>
      <c r="BW41" s="136"/>
      <c r="BX41" s="136"/>
      <c r="BY41" s="136"/>
      <c r="BZ41" s="136"/>
      <c r="CA41" s="136"/>
      <c r="CB41" s="136"/>
      <c r="CC41" s="136"/>
      <c r="CD41" s="136"/>
    </row>
    <row r="42" spans="1:82">
      <c r="A42" s="123"/>
      <c r="B42" s="179"/>
      <c r="C42" s="179"/>
      <c r="D42" s="179"/>
      <c r="E42" s="181"/>
      <c r="F42" s="179"/>
      <c r="G42" s="176"/>
      <c r="H42" s="176"/>
      <c r="I42" s="149"/>
      <c r="J42" s="136"/>
      <c r="K42" s="12"/>
      <c r="L42" s="136"/>
      <c r="M42" s="136"/>
      <c r="N42" s="136"/>
      <c r="O42" s="136"/>
      <c r="P42" s="136"/>
      <c r="Q42" s="136"/>
      <c r="R42" s="136"/>
      <c r="S42" s="136"/>
      <c r="T42" s="136"/>
      <c r="U42" s="136"/>
      <c r="V42" s="136"/>
      <c r="W42" s="136"/>
      <c r="X42" s="136"/>
      <c r="Y42" s="136"/>
      <c r="Z42" s="136"/>
      <c r="AA42" s="136"/>
      <c r="AB42" s="136"/>
      <c r="AC42" s="136"/>
      <c r="AD42" s="136"/>
      <c r="AZ42" s="136"/>
      <c r="BA42" s="136"/>
      <c r="BB42" s="136"/>
      <c r="BC42" s="136"/>
      <c r="BD42" s="136"/>
      <c r="BE42" s="136"/>
      <c r="BF42" s="136"/>
      <c r="BG42" s="136"/>
      <c r="BH42" s="136"/>
      <c r="BI42" s="136"/>
      <c r="BJ42" s="136"/>
      <c r="BK42" s="136"/>
      <c r="BL42" s="136"/>
      <c r="BM42" s="136"/>
      <c r="BN42" s="136"/>
      <c r="BO42" s="136"/>
      <c r="BP42" s="136"/>
      <c r="BQ42" s="136"/>
      <c r="BR42" s="136"/>
      <c r="BS42" s="136"/>
      <c r="BT42" s="136"/>
      <c r="BU42" s="136"/>
      <c r="BV42" s="136"/>
      <c r="BW42" s="136"/>
      <c r="BX42" s="136"/>
      <c r="BY42" s="136"/>
      <c r="BZ42" s="136"/>
      <c r="CA42" s="136"/>
      <c r="CB42" s="136"/>
      <c r="CC42" s="136"/>
      <c r="CD42" s="136"/>
    </row>
    <row r="43" spans="1:82">
      <c r="A43" s="123"/>
      <c r="B43" s="182"/>
      <c r="C43" s="179"/>
      <c r="D43" s="179"/>
      <c r="E43" s="179"/>
      <c r="F43" s="179"/>
      <c r="G43" s="176"/>
      <c r="H43" s="176"/>
      <c r="I43" s="149"/>
      <c r="J43" s="136"/>
      <c r="K43" s="136"/>
      <c r="L43" s="136"/>
      <c r="M43" s="136"/>
      <c r="N43" s="136"/>
      <c r="O43" s="136"/>
      <c r="P43" s="136"/>
      <c r="Q43" s="136"/>
      <c r="R43" s="136"/>
      <c r="S43" s="136"/>
      <c r="T43" s="136"/>
      <c r="U43" s="136"/>
      <c r="V43" s="136"/>
      <c r="W43" s="136"/>
      <c r="X43" s="136"/>
      <c r="Y43" s="136"/>
      <c r="Z43" s="136"/>
      <c r="AA43" s="136"/>
      <c r="AB43" s="136"/>
      <c r="AC43" s="136"/>
      <c r="AD43" s="136"/>
      <c r="AZ43" s="136"/>
      <c r="BA43" s="136"/>
      <c r="BB43" s="136"/>
      <c r="BC43" s="136"/>
      <c r="BD43" s="136"/>
      <c r="BE43" s="136"/>
      <c r="BF43" s="136"/>
      <c r="BG43" s="136"/>
      <c r="BH43" s="136"/>
      <c r="BI43" s="136"/>
      <c r="BJ43" s="136"/>
      <c r="BK43" s="136"/>
      <c r="BL43" s="136"/>
      <c r="BM43" s="136"/>
      <c r="BN43" s="136"/>
      <c r="BO43" s="136"/>
      <c r="BP43" s="136"/>
      <c r="BQ43" s="136"/>
      <c r="BR43" s="136"/>
      <c r="BS43" s="136"/>
      <c r="BT43" s="136"/>
      <c r="BU43" s="136"/>
      <c r="BV43" s="136"/>
      <c r="BW43" s="136"/>
      <c r="BX43" s="136"/>
      <c r="BY43" s="136"/>
      <c r="BZ43" s="136"/>
      <c r="CA43" s="136"/>
      <c r="CB43" s="136"/>
      <c r="CC43" s="136"/>
      <c r="CD43" s="136"/>
    </row>
    <row r="44" spans="1:82">
      <c r="A44" s="123"/>
      <c r="B44" s="182"/>
      <c r="C44" s="179"/>
      <c r="D44" s="179"/>
      <c r="E44" s="179"/>
      <c r="F44" s="179"/>
      <c r="G44" s="176"/>
      <c r="H44" s="176"/>
      <c r="I44" s="149"/>
      <c r="J44" s="136"/>
      <c r="K44" s="136"/>
      <c r="L44" s="136"/>
      <c r="M44" s="136"/>
      <c r="N44" s="136"/>
      <c r="O44" s="136"/>
      <c r="P44" s="136"/>
      <c r="Q44" s="136"/>
      <c r="R44" s="136"/>
      <c r="S44" s="136"/>
      <c r="T44" s="136"/>
      <c r="U44" s="136"/>
      <c r="V44" s="136"/>
      <c r="W44" s="136"/>
      <c r="X44" s="136"/>
      <c r="Y44" s="136"/>
      <c r="Z44" s="136"/>
      <c r="AA44" s="136"/>
      <c r="AB44" s="136"/>
      <c r="AC44" s="136"/>
      <c r="AD44" s="136"/>
      <c r="AZ44" s="136"/>
      <c r="BA44" s="136"/>
      <c r="BB44" s="136"/>
      <c r="BC44" s="136"/>
      <c r="BD44" s="136"/>
      <c r="BE44" s="136"/>
      <c r="BF44" s="136"/>
      <c r="BG44" s="136"/>
      <c r="BH44" s="136"/>
      <c r="BI44" s="136"/>
      <c r="BJ44" s="136"/>
      <c r="BK44" s="136"/>
      <c r="BL44" s="136"/>
      <c r="BM44" s="136"/>
      <c r="BN44" s="136"/>
      <c r="BO44" s="136"/>
      <c r="BP44" s="136"/>
      <c r="BQ44" s="136"/>
      <c r="BR44" s="136"/>
      <c r="BS44" s="136"/>
      <c r="BT44" s="136"/>
      <c r="BU44" s="136"/>
      <c r="BV44" s="136"/>
      <c r="BW44" s="136"/>
      <c r="BX44" s="136"/>
      <c r="BY44" s="136"/>
      <c r="BZ44" s="136"/>
      <c r="CA44" s="136"/>
      <c r="CB44" s="136"/>
      <c r="CC44" s="136"/>
      <c r="CD44" s="136"/>
    </row>
    <row r="45" spans="1:82">
      <c r="B45" s="12"/>
      <c r="C45" s="136"/>
      <c r="D45" s="136"/>
      <c r="E45" s="136"/>
      <c r="F45" s="136"/>
      <c r="G45" s="136"/>
      <c r="H45" s="136"/>
      <c r="I45" s="136"/>
      <c r="J45" s="136"/>
      <c r="K45" s="136"/>
      <c r="L45" s="136"/>
      <c r="M45" s="136"/>
      <c r="N45" s="136"/>
      <c r="O45" s="136"/>
      <c r="P45" s="136"/>
      <c r="Q45" s="136"/>
      <c r="R45" s="136"/>
      <c r="S45" s="136"/>
      <c r="T45" s="136"/>
      <c r="U45" s="136"/>
      <c r="V45" s="136"/>
      <c r="W45" s="136"/>
      <c r="X45" s="136"/>
      <c r="Y45" s="136"/>
      <c r="Z45" s="136"/>
      <c r="AA45" s="136"/>
      <c r="AB45" s="136"/>
      <c r="AC45" s="136"/>
      <c r="AD45" s="136"/>
      <c r="AZ45" s="136"/>
      <c r="BA45" s="136"/>
      <c r="BB45" s="136"/>
      <c r="BC45" s="136"/>
      <c r="BD45" s="136"/>
      <c r="BE45" s="136"/>
      <c r="BF45" s="136"/>
      <c r="BG45" s="136"/>
      <c r="BH45" s="136"/>
      <c r="BI45" s="136"/>
      <c r="BJ45" s="136"/>
      <c r="BK45" s="136"/>
      <c r="BL45" s="136"/>
      <c r="BM45" s="136"/>
      <c r="BN45" s="136"/>
      <c r="BO45" s="136"/>
      <c r="BP45" s="136"/>
      <c r="BQ45" s="136"/>
      <c r="BR45" s="136"/>
      <c r="BS45" s="136"/>
      <c r="BT45" s="136"/>
      <c r="BU45" s="136"/>
      <c r="BV45" s="136"/>
      <c r="BW45" s="136"/>
      <c r="BX45" s="136"/>
      <c r="BY45" s="136"/>
      <c r="BZ45" s="136"/>
      <c r="CA45" s="136"/>
      <c r="CB45" s="136"/>
      <c r="CC45" s="136"/>
      <c r="CD45" s="136"/>
    </row>
    <row r="46" spans="1:82">
      <c r="B46" s="136"/>
      <c r="C46" s="136"/>
      <c r="D46" s="136"/>
      <c r="E46" s="136"/>
      <c r="F46" s="136"/>
      <c r="G46" s="136"/>
      <c r="H46" s="136"/>
      <c r="I46" s="136"/>
      <c r="J46" s="136"/>
      <c r="K46" s="136"/>
      <c r="L46" s="136"/>
      <c r="M46" s="136"/>
      <c r="N46" s="136"/>
      <c r="O46" s="136"/>
      <c r="P46" s="136"/>
      <c r="Q46" s="136"/>
      <c r="R46" s="136"/>
      <c r="S46" s="136"/>
      <c r="T46" s="136"/>
      <c r="U46" s="136"/>
      <c r="V46" s="136"/>
      <c r="W46" s="136"/>
      <c r="X46" s="136"/>
      <c r="Y46" s="136"/>
      <c r="Z46" s="136"/>
      <c r="AA46" s="136"/>
      <c r="AB46" s="136"/>
      <c r="AC46" s="136"/>
      <c r="AD46" s="136"/>
      <c r="AZ46" s="136"/>
      <c r="BA46" s="136"/>
      <c r="BB46" s="136"/>
      <c r="BC46" s="136"/>
      <c r="BD46" s="136"/>
      <c r="BE46" s="136"/>
      <c r="BF46" s="136"/>
      <c r="BG46" s="136"/>
      <c r="BH46" s="136"/>
      <c r="BI46" s="136"/>
      <c r="BJ46" s="136"/>
      <c r="BK46" s="136"/>
      <c r="BL46" s="136"/>
      <c r="BM46" s="136"/>
      <c r="BN46" s="136"/>
      <c r="BO46" s="136"/>
      <c r="BP46" s="136"/>
      <c r="BQ46" s="136"/>
      <c r="BR46" s="136"/>
      <c r="BS46" s="136"/>
      <c r="BT46" s="136"/>
      <c r="BU46" s="136"/>
      <c r="BV46" s="136"/>
      <c r="BW46" s="136"/>
      <c r="BX46" s="136"/>
      <c r="BY46" s="136"/>
      <c r="BZ46" s="136"/>
      <c r="CA46" s="136"/>
      <c r="CB46" s="136"/>
      <c r="CC46" s="136"/>
      <c r="CD46" s="136"/>
    </row>
    <row r="47" spans="1:82">
      <c r="A47" s="94" t="s">
        <v>131</v>
      </c>
      <c r="B47" s="136"/>
      <c r="C47" s="136"/>
      <c r="D47" s="136"/>
      <c r="E47" s="136"/>
      <c r="F47" s="136"/>
      <c r="G47" s="136"/>
      <c r="H47" s="136"/>
      <c r="I47" s="136"/>
      <c r="J47" s="136"/>
      <c r="K47" s="136"/>
      <c r="L47" s="136"/>
      <c r="M47" s="136"/>
      <c r="N47" s="136"/>
      <c r="O47" s="136"/>
      <c r="P47" s="136"/>
      <c r="Q47" s="136"/>
      <c r="R47" s="136"/>
      <c r="S47" s="136"/>
      <c r="T47" s="136"/>
      <c r="U47" s="136"/>
      <c r="V47" s="136"/>
      <c r="W47" s="136"/>
      <c r="X47" s="136"/>
      <c r="Y47" s="136"/>
      <c r="Z47" s="136"/>
      <c r="AA47" s="136"/>
      <c r="AB47" s="136"/>
      <c r="AC47" s="136"/>
      <c r="AD47" s="136"/>
      <c r="AZ47" s="136"/>
      <c r="BA47" s="136"/>
      <c r="BB47" s="136"/>
      <c r="BC47" s="136"/>
      <c r="BD47" s="136"/>
      <c r="BE47" s="136"/>
      <c r="BF47" s="136"/>
      <c r="BG47" s="136"/>
      <c r="BH47" s="136"/>
      <c r="BI47" s="136"/>
      <c r="BJ47" s="136"/>
      <c r="BK47" s="136"/>
      <c r="BL47" s="136"/>
      <c r="BM47" s="136"/>
      <c r="BN47" s="136"/>
      <c r="BO47" s="136"/>
      <c r="BP47" s="136"/>
      <c r="BQ47" s="136"/>
      <c r="BR47" s="136"/>
      <c r="BS47" s="136"/>
      <c r="BT47" s="136"/>
      <c r="BU47" s="136"/>
      <c r="BV47" s="136"/>
      <c r="BW47" s="136"/>
      <c r="BX47" s="136"/>
      <c r="BY47" s="136"/>
      <c r="BZ47" s="136"/>
      <c r="CA47" s="136"/>
      <c r="CB47" s="136"/>
      <c r="CC47" s="136"/>
      <c r="CD47" s="136"/>
    </row>
    <row r="48" spans="1:82" s="144" customFormat="1">
      <c r="A48" s="280" t="str">
        <f>A27</f>
        <v>High Risk Women (FSW)</v>
      </c>
      <c r="B48" s="220">
        <v>8</v>
      </c>
      <c r="C48" s="199">
        <v>4</v>
      </c>
      <c r="D48" s="199">
        <v>11</v>
      </c>
      <c r="E48" s="199" t="s">
        <v>205</v>
      </c>
      <c r="AE48" s="336"/>
      <c r="AF48" s="336"/>
      <c r="AG48" s="336"/>
      <c r="AH48" s="336"/>
      <c r="AI48" s="336"/>
      <c r="AJ48" s="336"/>
      <c r="AK48" s="336"/>
      <c r="AL48" s="336"/>
      <c r="AM48" s="336"/>
      <c r="AN48" s="336"/>
      <c r="AO48" s="336"/>
      <c r="AP48" s="336"/>
      <c r="AQ48" s="336"/>
      <c r="AR48" s="336"/>
      <c r="AS48" s="336"/>
      <c r="AT48" s="336"/>
      <c r="AU48" s="336"/>
      <c r="AV48" s="336"/>
      <c r="AW48" s="336"/>
      <c r="AX48" s="336"/>
      <c r="AY48" s="336"/>
    </row>
    <row r="49" spans="1:82">
      <c r="B49" s="136"/>
      <c r="C49" s="136"/>
      <c r="D49" s="136"/>
      <c r="E49" s="136"/>
      <c r="F49" s="136"/>
      <c r="G49" s="136"/>
      <c r="H49" s="136"/>
      <c r="I49" s="136"/>
      <c r="J49" s="136"/>
      <c r="K49" s="136"/>
      <c r="L49" s="136"/>
      <c r="M49" s="136"/>
      <c r="N49" s="136"/>
      <c r="O49" s="136"/>
      <c r="P49" s="136"/>
      <c r="Q49" s="136"/>
      <c r="R49" s="136"/>
      <c r="S49" s="136"/>
      <c r="T49" s="136"/>
      <c r="U49" s="136"/>
      <c r="V49" s="136"/>
      <c r="W49" s="136"/>
      <c r="X49" s="136"/>
      <c r="Y49" s="136"/>
      <c r="Z49" s="136"/>
      <c r="AA49" s="136"/>
      <c r="AB49" s="136"/>
      <c r="AC49" s="136"/>
      <c r="AD49" s="136"/>
      <c r="AZ49" s="136"/>
      <c r="BA49" s="136"/>
      <c r="BB49" s="136"/>
      <c r="BC49" s="136"/>
      <c r="BD49" s="136"/>
      <c r="BE49" s="136"/>
      <c r="BF49" s="136"/>
      <c r="BG49" s="136"/>
      <c r="BH49" s="136"/>
      <c r="BI49" s="136"/>
      <c r="BJ49" s="136"/>
      <c r="BK49" s="136"/>
      <c r="BL49" s="136"/>
      <c r="BM49" s="136"/>
      <c r="BN49" s="136"/>
      <c r="BO49" s="136"/>
      <c r="BP49" s="136"/>
      <c r="BQ49" s="136"/>
      <c r="BR49" s="136"/>
      <c r="BS49" s="136"/>
      <c r="BT49" s="136"/>
      <c r="BU49" s="136"/>
      <c r="BV49" s="136"/>
      <c r="BW49" s="136"/>
      <c r="BX49" s="136"/>
      <c r="BY49" s="136"/>
      <c r="BZ49" s="136"/>
      <c r="CA49" s="136"/>
      <c r="CB49" s="136"/>
      <c r="CC49" s="136"/>
      <c r="CD49" s="136"/>
    </row>
    <row r="50" spans="1:82">
      <c r="A50" s="72" t="s">
        <v>273</v>
      </c>
      <c r="B50" s="136"/>
      <c r="C50" s="136"/>
      <c r="D50" s="136"/>
      <c r="E50" s="136"/>
      <c r="F50" s="136"/>
      <c r="G50" s="136"/>
      <c r="H50" s="136"/>
      <c r="I50" s="136"/>
      <c r="J50" s="136"/>
      <c r="K50" s="136"/>
      <c r="L50" s="136"/>
      <c r="M50" s="136"/>
      <c r="N50" s="136"/>
      <c r="O50" s="136"/>
      <c r="P50" s="136"/>
      <c r="Q50" s="136"/>
      <c r="R50" s="136"/>
      <c r="S50" s="136"/>
      <c r="T50" s="136"/>
      <c r="U50" s="136"/>
      <c r="V50" s="136"/>
      <c r="W50" s="136"/>
      <c r="X50" s="136"/>
      <c r="Y50" s="136"/>
      <c r="Z50" s="136"/>
      <c r="AA50" s="136"/>
      <c r="AB50" s="136"/>
      <c r="AC50" s="136"/>
      <c r="AD50" s="136"/>
      <c r="AZ50" s="136"/>
      <c r="BA50" s="136"/>
      <c r="BB50" s="136"/>
      <c r="BC50" s="136"/>
      <c r="BD50" s="136"/>
      <c r="BE50" s="136"/>
      <c r="BF50" s="136"/>
      <c r="BG50" s="136"/>
      <c r="BH50" s="136"/>
      <c r="BI50" s="136"/>
      <c r="BJ50" s="136"/>
      <c r="BK50" s="136"/>
      <c r="BL50" s="136"/>
      <c r="BM50" s="136"/>
      <c r="BN50" s="136"/>
      <c r="BO50" s="136"/>
      <c r="BP50" s="136"/>
      <c r="BQ50" s="136"/>
      <c r="BR50" s="136"/>
      <c r="BS50" s="136"/>
      <c r="BT50" s="136"/>
      <c r="BU50" s="136"/>
      <c r="BV50" s="136"/>
      <c r="BW50" s="136"/>
      <c r="BX50" s="136"/>
      <c r="BY50" s="136"/>
      <c r="BZ50" s="136"/>
      <c r="CA50" s="136"/>
      <c r="CB50" s="136"/>
      <c r="CC50" s="136"/>
      <c r="CD50" s="136"/>
    </row>
    <row r="51" spans="1:82">
      <c r="A51" s="278" t="s">
        <v>117</v>
      </c>
      <c r="B51" s="12"/>
      <c r="C51" s="250">
        <v>0</v>
      </c>
      <c r="D51" s="196">
        <v>100</v>
      </c>
      <c r="E51" s="136"/>
      <c r="F51" s="136"/>
      <c r="G51" s="136"/>
      <c r="H51" s="136"/>
      <c r="I51" s="136"/>
      <c r="J51" s="136"/>
      <c r="K51" s="136"/>
      <c r="L51" s="136"/>
      <c r="M51" s="136"/>
      <c r="N51" s="136"/>
      <c r="O51" s="136"/>
      <c r="P51" s="136"/>
      <c r="Q51" s="136"/>
      <c r="R51" s="136"/>
      <c r="S51" s="136"/>
      <c r="T51" s="136"/>
      <c r="U51" s="136"/>
      <c r="V51" s="136"/>
      <c r="W51" s="136"/>
      <c r="X51" s="136"/>
      <c r="Y51" s="136"/>
      <c r="Z51" s="136"/>
      <c r="AA51" s="136"/>
      <c r="AB51" s="136"/>
      <c r="AC51" s="136"/>
      <c r="AD51" s="136"/>
      <c r="AZ51" s="136"/>
      <c r="BA51" s="136"/>
      <c r="BB51" s="136"/>
      <c r="BC51" s="136"/>
      <c r="BD51" s="136"/>
      <c r="BE51" s="136"/>
      <c r="BF51" s="136"/>
      <c r="BG51" s="136"/>
      <c r="BH51" s="136"/>
      <c r="BI51" s="136"/>
      <c r="BJ51" s="136"/>
      <c r="BK51" s="136"/>
      <c r="BL51" s="136"/>
      <c r="BM51" s="136"/>
      <c r="BN51" s="136"/>
      <c r="BO51" s="136"/>
      <c r="BP51" s="136"/>
      <c r="BQ51" s="136"/>
      <c r="BR51" s="136"/>
      <c r="BS51" s="136"/>
      <c r="BT51" s="136"/>
      <c r="BU51" s="136"/>
      <c r="BV51" s="136"/>
      <c r="BW51" s="136"/>
      <c r="BX51" s="136"/>
      <c r="BY51" s="136"/>
      <c r="BZ51" s="136"/>
      <c r="CA51" s="136"/>
      <c r="CB51" s="136"/>
      <c r="CC51" s="136"/>
      <c r="CD51" s="136"/>
    </row>
    <row r="52" spans="1:82" s="9" customFormat="1">
      <c r="A52" s="150" t="s">
        <v>114</v>
      </c>
      <c r="B52" s="334">
        <v>0.1</v>
      </c>
      <c r="C52" s="229">
        <v>0.1</v>
      </c>
      <c r="D52" s="229">
        <v>0.1</v>
      </c>
      <c r="E52" s="229">
        <v>0.1</v>
      </c>
      <c r="F52" s="229">
        <v>0.1</v>
      </c>
      <c r="G52" s="229">
        <v>0.1</v>
      </c>
      <c r="H52" s="229">
        <v>0.1</v>
      </c>
      <c r="I52" s="229">
        <v>0.1</v>
      </c>
      <c r="J52" s="229">
        <v>0.1</v>
      </c>
      <c r="K52" s="229">
        <v>0.1</v>
      </c>
      <c r="L52" s="229">
        <v>0.1</v>
      </c>
      <c r="M52" s="229">
        <v>0.1</v>
      </c>
      <c r="N52" s="229">
        <v>0.1</v>
      </c>
      <c r="O52" s="229">
        <v>0.1</v>
      </c>
      <c r="P52" s="229">
        <v>0.1</v>
      </c>
      <c r="Q52" s="229">
        <v>0.1</v>
      </c>
      <c r="R52" s="229">
        <v>0.1</v>
      </c>
      <c r="S52" s="229">
        <v>0.1</v>
      </c>
      <c r="T52" s="229">
        <v>0.1</v>
      </c>
      <c r="U52" s="229">
        <v>0.1</v>
      </c>
      <c r="V52" s="229">
        <v>0.1</v>
      </c>
      <c r="W52" s="229">
        <v>0.1</v>
      </c>
      <c r="X52" s="229">
        <v>0.1</v>
      </c>
      <c r="Y52" s="229">
        <v>0.1</v>
      </c>
      <c r="Z52" s="229">
        <v>0.1</v>
      </c>
      <c r="AA52" s="229">
        <v>0.1</v>
      </c>
      <c r="AB52" s="229">
        <v>0.1</v>
      </c>
      <c r="AC52" s="229">
        <v>0.1</v>
      </c>
      <c r="AD52" s="229">
        <v>0.1</v>
      </c>
      <c r="AE52" s="229">
        <v>0.1</v>
      </c>
      <c r="AF52" s="229">
        <v>0.15</v>
      </c>
      <c r="AG52" s="229">
        <v>0.2</v>
      </c>
      <c r="AH52" s="229">
        <v>0.25</v>
      </c>
      <c r="AI52" s="229">
        <v>0.3</v>
      </c>
      <c r="AJ52" s="229">
        <v>0.35</v>
      </c>
      <c r="AK52" s="229">
        <v>0.4</v>
      </c>
      <c r="AL52" s="229">
        <v>0.45</v>
      </c>
      <c r="AM52" s="229">
        <v>0.5</v>
      </c>
      <c r="AN52" s="229">
        <v>0.55000000000000004</v>
      </c>
      <c r="AO52" s="229">
        <v>0.6</v>
      </c>
      <c r="AP52" s="229">
        <v>0.6</v>
      </c>
      <c r="AQ52" s="229">
        <v>0.6</v>
      </c>
      <c r="AR52" s="229">
        <v>0.6</v>
      </c>
      <c r="AS52" s="229">
        <v>0.6</v>
      </c>
      <c r="AT52" s="229">
        <v>0.6</v>
      </c>
      <c r="AU52" s="229">
        <v>0.6</v>
      </c>
      <c r="AV52" s="229">
        <v>0.6</v>
      </c>
      <c r="AW52" s="229">
        <v>0.6</v>
      </c>
      <c r="AX52" s="229">
        <v>0.6</v>
      </c>
      <c r="AY52" s="229">
        <v>0.6</v>
      </c>
      <c r="AZ52" s="229">
        <v>0.6</v>
      </c>
      <c r="BA52" s="229">
        <v>0.6</v>
      </c>
      <c r="BB52" s="229">
        <v>0.6</v>
      </c>
      <c r="BC52" s="229">
        <v>0.6</v>
      </c>
      <c r="BD52" s="229">
        <v>0.6</v>
      </c>
      <c r="BE52" s="229">
        <v>0.6</v>
      </c>
      <c r="BF52" s="229">
        <v>0.6</v>
      </c>
      <c r="BG52" s="229">
        <v>0.6</v>
      </c>
      <c r="BH52" s="229">
        <v>0.6</v>
      </c>
      <c r="BI52" s="229">
        <v>0.6</v>
      </c>
      <c r="BJ52" s="229">
        <v>0.6</v>
      </c>
      <c r="BK52" s="229">
        <v>0.6</v>
      </c>
      <c r="BL52" s="229">
        <v>0.6</v>
      </c>
      <c r="BM52" s="229">
        <v>0.6</v>
      </c>
      <c r="BN52" s="229">
        <v>0.6</v>
      </c>
      <c r="BO52" s="229">
        <v>0.6</v>
      </c>
      <c r="BP52" s="229">
        <v>0.6</v>
      </c>
      <c r="BQ52" s="229">
        <v>0.6</v>
      </c>
      <c r="BR52" s="229">
        <v>0.6</v>
      </c>
      <c r="BS52" s="229">
        <v>0.6</v>
      </c>
      <c r="BT52" s="229">
        <v>0.6</v>
      </c>
      <c r="BU52" s="229">
        <v>0.6</v>
      </c>
      <c r="BV52" s="229">
        <v>0.6</v>
      </c>
      <c r="BW52" s="229">
        <v>0.6</v>
      </c>
      <c r="BX52" s="229">
        <v>0.6</v>
      </c>
      <c r="BY52" s="229">
        <v>0.6</v>
      </c>
      <c r="BZ52" s="229">
        <v>0.6</v>
      </c>
      <c r="CA52" s="229">
        <v>0.6</v>
      </c>
      <c r="CB52" s="229">
        <v>0.6</v>
      </c>
      <c r="CC52" s="229">
        <v>0.6</v>
      </c>
      <c r="CD52" s="229">
        <v>0.6</v>
      </c>
    </row>
    <row r="53" spans="1:82" s="151" customFormat="1">
      <c r="A53" s="152" t="s">
        <v>115</v>
      </c>
      <c r="B53" s="209">
        <v>1</v>
      </c>
      <c r="C53" s="211">
        <v>1</v>
      </c>
      <c r="D53" s="211">
        <v>1</v>
      </c>
      <c r="E53" s="211">
        <v>1</v>
      </c>
      <c r="F53" s="211">
        <v>1</v>
      </c>
      <c r="G53" s="211">
        <v>1</v>
      </c>
      <c r="H53" s="211">
        <v>1</v>
      </c>
      <c r="I53" s="211">
        <v>1</v>
      </c>
      <c r="J53" s="211">
        <v>1</v>
      </c>
      <c r="K53" s="211">
        <v>1</v>
      </c>
      <c r="L53" s="211">
        <v>1</v>
      </c>
      <c r="M53" s="211">
        <v>1</v>
      </c>
      <c r="N53" s="211">
        <v>1</v>
      </c>
      <c r="O53" s="211">
        <v>1</v>
      </c>
      <c r="P53" s="211">
        <v>1</v>
      </c>
      <c r="Q53" s="211">
        <v>1</v>
      </c>
      <c r="R53" s="211">
        <v>1.0000100000000001</v>
      </c>
      <c r="S53" s="211">
        <v>1.0000199999999999</v>
      </c>
      <c r="T53" s="211">
        <v>1.00007</v>
      </c>
      <c r="U53" s="211">
        <v>1.0002200000000001</v>
      </c>
      <c r="V53" s="211">
        <v>1.00064</v>
      </c>
      <c r="W53" s="211">
        <v>1.0019</v>
      </c>
      <c r="X53" s="211">
        <v>1.0055700000000001</v>
      </c>
      <c r="Y53" s="211">
        <v>1.0161500000000001</v>
      </c>
      <c r="Z53" s="211">
        <v>1.0459099999999999</v>
      </c>
      <c r="AA53" s="211">
        <v>1.12642</v>
      </c>
      <c r="AB53" s="211">
        <v>1.3307800000000001</v>
      </c>
      <c r="AC53" s="211">
        <v>1.80081</v>
      </c>
      <c r="AD53" s="211">
        <v>2.7383299999999999</v>
      </c>
      <c r="AE53" s="211">
        <v>4.2901199999999999</v>
      </c>
      <c r="AF53" s="211">
        <v>6.3587400000000001</v>
      </c>
      <c r="AG53" s="211">
        <v>8.5732900000000001</v>
      </c>
      <c r="AH53" s="211">
        <v>10.52643</v>
      </c>
      <c r="AI53" s="211">
        <v>12.00731</v>
      </c>
      <c r="AJ53" s="211">
        <v>13.0166</v>
      </c>
      <c r="AK53" s="211">
        <v>13.658200000000001</v>
      </c>
      <c r="AL53" s="211">
        <v>14.04879</v>
      </c>
      <c r="AM53" s="211">
        <v>14.280469999999999</v>
      </c>
      <c r="AN53" s="211">
        <v>14.41581</v>
      </c>
      <c r="AO53" s="211">
        <v>14.49417</v>
      </c>
      <c r="AP53" s="211">
        <v>14.53931</v>
      </c>
      <c r="AQ53" s="211">
        <v>14.56523</v>
      </c>
      <c r="AR53" s="211">
        <v>14.5801</v>
      </c>
      <c r="AS53" s="211">
        <v>14.588609999999999</v>
      </c>
      <c r="AT53" s="211">
        <v>14.59348</v>
      </c>
      <c r="AU53" s="211">
        <v>14.596270000000001</v>
      </c>
      <c r="AV53" s="211">
        <v>14.59787</v>
      </c>
      <c r="AW53" s="211">
        <v>14.59787</v>
      </c>
      <c r="AX53" s="211">
        <v>14.59787</v>
      </c>
      <c r="AY53" s="211">
        <v>14.59787</v>
      </c>
      <c r="AZ53" s="211">
        <f t="shared" ref="AZ53:BO55" si="9">$AY53</f>
        <v>14.59787</v>
      </c>
      <c r="BA53" s="211">
        <f t="shared" ref="BA53:BP55" si="10">$AY53</f>
        <v>14.59787</v>
      </c>
      <c r="BB53" s="211">
        <f t="shared" si="10"/>
        <v>14.59787</v>
      </c>
      <c r="BC53" s="211">
        <f t="shared" si="10"/>
        <v>14.59787</v>
      </c>
      <c r="BD53" s="211">
        <f t="shared" si="10"/>
        <v>14.59787</v>
      </c>
      <c r="BE53" s="211">
        <f t="shared" si="10"/>
        <v>14.59787</v>
      </c>
      <c r="BF53" s="211">
        <f t="shared" si="10"/>
        <v>14.59787</v>
      </c>
      <c r="BG53" s="211">
        <f t="shared" si="10"/>
        <v>14.59787</v>
      </c>
      <c r="BH53" s="211">
        <f t="shared" si="10"/>
        <v>14.59787</v>
      </c>
      <c r="BI53" s="211">
        <f t="shared" si="10"/>
        <v>14.59787</v>
      </c>
      <c r="BJ53" s="211">
        <f t="shared" si="10"/>
        <v>14.59787</v>
      </c>
      <c r="BK53" s="211">
        <f t="shared" si="10"/>
        <v>14.59787</v>
      </c>
      <c r="BL53" s="211">
        <f t="shared" si="10"/>
        <v>14.59787</v>
      </c>
      <c r="BM53" s="211">
        <f t="shared" si="10"/>
        <v>14.59787</v>
      </c>
      <c r="BN53" s="211">
        <f t="shared" si="10"/>
        <v>14.59787</v>
      </c>
      <c r="BO53" s="211">
        <f t="shared" si="10"/>
        <v>14.59787</v>
      </c>
      <c r="BP53" s="211">
        <f t="shared" si="10"/>
        <v>14.59787</v>
      </c>
      <c r="BQ53" s="211">
        <f t="shared" ref="BQ53:CD55" si="11">$AY53</f>
        <v>14.59787</v>
      </c>
      <c r="BR53" s="211">
        <f t="shared" si="11"/>
        <v>14.59787</v>
      </c>
      <c r="BS53" s="211">
        <f t="shared" si="11"/>
        <v>14.59787</v>
      </c>
      <c r="BT53" s="211">
        <f t="shared" si="11"/>
        <v>14.59787</v>
      </c>
      <c r="BU53" s="211">
        <f t="shared" si="11"/>
        <v>14.59787</v>
      </c>
      <c r="BV53" s="211">
        <f t="shared" si="11"/>
        <v>14.59787</v>
      </c>
      <c r="BW53" s="211">
        <f t="shared" si="11"/>
        <v>14.59787</v>
      </c>
      <c r="BX53" s="211">
        <f t="shared" si="11"/>
        <v>14.59787</v>
      </c>
      <c r="BY53" s="211">
        <f t="shared" si="11"/>
        <v>14.59787</v>
      </c>
      <c r="BZ53" s="211">
        <f t="shared" si="11"/>
        <v>14.59787</v>
      </c>
      <c r="CA53" s="211">
        <f t="shared" si="11"/>
        <v>14.59787</v>
      </c>
      <c r="CB53" s="211">
        <f t="shared" si="11"/>
        <v>14.59787</v>
      </c>
      <c r="CC53" s="211">
        <f t="shared" si="11"/>
        <v>14.59787</v>
      </c>
      <c r="CD53" s="211">
        <f t="shared" si="11"/>
        <v>14.59787</v>
      </c>
    </row>
    <row r="54" spans="1:82" s="151" customFormat="1">
      <c r="A54" s="152" t="s">
        <v>116</v>
      </c>
      <c r="B54" s="209">
        <v>1</v>
      </c>
      <c r="C54" s="211">
        <v>1</v>
      </c>
      <c r="D54" s="211">
        <v>1</v>
      </c>
      <c r="E54" s="211">
        <v>1</v>
      </c>
      <c r="F54" s="211">
        <v>1</v>
      </c>
      <c r="G54" s="211">
        <v>1</v>
      </c>
      <c r="H54" s="211">
        <v>1</v>
      </c>
      <c r="I54" s="211">
        <v>1</v>
      </c>
      <c r="J54" s="211">
        <v>1</v>
      </c>
      <c r="K54" s="211">
        <v>1</v>
      </c>
      <c r="L54" s="211">
        <v>1</v>
      </c>
      <c r="M54" s="211">
        <v>1</v>
      </c>
      <c r="N54" s="211">
        <v>1</v>
      </c>
      <c r="O54" s="211">
        <v>1</v>
      </c>
      <c r="P54" s="211">
        <v>1.0000100000000001</v>
      </c>
      <c r="Q54" s="211">
        <v>1.0000199999999999</v>
      </c>
      <c r="R54" s="211">
        <v>1.0000500000000001</v>
      </c>
      <c r="S54" s="211">
        <v>1.00014</v>
      </c>
      <c r="T54" s="211">
        <v>1.0004200000000001</v>
      </c>
      <c r="U54" s="211">
        <v>1.00126</v>
      </c>
      <c r="V54" s="211">
        <v>1.00126</v>
      </c>
      <c r="W54" s="211">
        <v>1.00126</v>
      </c>
      <c r="X54" s="212">
        <v>2</v>
      </c>
      <c r="Y54" s="212">
        <v>3</v>
      </c>
      <c r="Z54" s="212">
        <v>4</v>
      </c>
      <c r="AA54" s="212">
        <v>5</v>
      </c>
      <c r="AB54" s="212">
        <v>10</v>
      </c>
      <c r="AC54" s="212">
        <v>14</v>
      </c>
      <c r="AD54" s="212">
        <v>18</v>
      </c>
      <c r="AE54" s="212">
        <v>22</v>
      </c>
      <c r="AF54" s="212">
        <v>26</v>
      </c>
      <c r="AG54" s="212">
        <v>31</v>
      </c>
      <c r="AH54" s="212">
        <v>35</v>
      </c>
      <c r="AI54" s="212">
        <v>39</v>
      </c>
      <c r="AJ54" s="212">
        <v>43</v>
      </c>
      <c r="AK54" s="212">
        <v>45</v>
      </c>
      <c r="AL54" s="212">
        <v>47</v>
      </c>
      <c r="AM54" s="212">
        <v>48</v>
      </c>
      <c r="AN54" s="212">
        <v>49</v>
      </c>
      <c r="AO54" s="212">
        <v>50</v>
      </c>
      <c r="AP54" s="212">
        <v>50.5</v>
      </c>
      <c r="AQ54" s="212">
        <v>51</v>
      </c>
      <c r="AR54" s="212">
        <v>51.5</v>
      </c>
      <c r="AS54" s="212">
        <v>52</v>
      </c>
      <c r="AT54" s="212">
        <v>52.5</v>
      </c>
      <c r="AU54" s="212">
        <v>53</v>
      </c>
      <c r="AV54" s="212">
        <v>53.5</v>
      </c>
      <c r="AW54" s="212">
        <v>54</v>
      </c>
      <c r="AX54" s="212">
        <v>54.5</v>
      </c>
      <c r="AY54" s="212">
        <v>55</v>
      </c>
      <c r="AZ54" s="211">
        <f t="shared" si="9"/>
        <v>55</v>
      </c>
      <c r="BA54" s="211">
        <f t="shared" si="9"/>
        <v>55</v>
      </c>
      <c r="BB54" s="211">
        <f t="shared" si="9"/>
        <v>55</v>
      </c>
      <c r="BC54" s="211">
        <f t="shared" si="9"/>
        <v>55</v>
      </c>
      <c r="BD54" s="211">
        <f t="shared" si="9"/>
        <v>55</v>
      </c>
      <c r="BE54" s="211">
        <f t="shared" si="9"/>
        <v>55</v>
      </c>
      <c r="BF54" s="211">
        <f t="shared" si="9"/>
        <v>55</v>
      </c>
      <c r="BG54" s="211">
        <f t="shared" si="9"/>
        <v>55</v>
      </c>
      <c r="BH54" s="211">
        <f t="shared" si="9"/>
        <v>55</v>
      </c>
      <c r="BI54" s="211">
        <f t="shared" si="9"/>
        <v>55</v>
      </c>
      <c r="BJ54" s="211">
        <f t="shared" si="9"/>
        <v>55</v>
      </c>
      <c r="BK54" s="211">
        <f t="shared" si="9"/>
        <v>55</v>
      </c>
      <c r="BL54" s="211">
        <f t="shared" si="9"/>
        <v>55</v>
      </c>
      <c r="BM54" s="211">
        <f t="shared" si="9"/>
        <v>55</v>
      </c>
      <c r="BN54" s="211">
        <f t="shared" si="9"/>
        <v>55</v>
      </c>
      <c r="BO54" s="211">
        <f t="shared" si="9"/>
        <v>55</v>
      </c>
      <c r="BP54" s="211">
        <f t="shared" si="10"/>
        <v>55</v>
      </c>
      <c r="BQ54" s="211">
        <f t="shared" si="11"/>
        <v>55</v>
      </c>
      <c r="BR54" s="211">
        <f t="shared" si="11"/>
        <v>55</v>
      </c>
      <c r="BS54" s="211">
        <f t="shared" si="11"/>
        <v>55</v>
      </c>
      <c r="BT54" s="211">
        <f t="shared" si="11"/>
        <v>55</v>
      </c>
      <c r="BU54" s="211">
        <f t="shared" si="11"/>
        <v>55</v>
      </c>
      <c r="BV54" s="211">
        <f t="shared" si="11"/>
        <v>55</v>
      </c>
      <c r="BW54" s="211">
        <f t="shared" si="11"/>
        <v>55</v>
      </c>
      <c r="BX54" s="211">
        <f t="shared" si="11"/>
        <v>55</v>
      </c>
      <c r="BY54" s="211">
        <f t="shared" si="11"/>
        <v>55</v>
      </c>
      <c r="BZ54" s="211">
        <f t="shared" si="11"/>
        <v>55</v>
      </c>
      <c r="CA54" s="211">
        <f t="shared" si="11"/>
        <v>55</v>
      </c>
      <c r="CB54" s="211">
        <f t="shared" si="11"/>
        <v>55</v>
      </c>
      <c r="CC54" s="211">
        <f t="shared" si="11"/>
        <v>55</v>
      </c>
      <c r="CD54" s="211">
        <f t="shared" si="11"/>
        <v>55</v>
      </c>
    </row>
    <row r="55" spans="1:82" s="154" customFormat="1">
      <c r="A55" s="153" t="s">
        <v>6</v>
      </c>
      <c r="B55" s="210">
        <v>1</v>
      </c>
      <c r="C55" s="213">
        <v>1</v>
      </c>
      <c r="D55" s="213">
        <v>1</v>
      </c>
      <c r="E55" s="213">
        <v>1</v>
      </c>
      <c r="F55" s="213">
        <v>1</v>
      </c>
      <c r="G55" s="213">
        <v>1</v>
      </c>
      <c r="H55" s="213">
        <v>1</v>
      </c>
      <c r="I55" s="213">
        <v>1</v>
      </c>
      <c r="J55" s="213">
        <v>1</v>
      </c>
      <c r="K55" s="213">
        <v>1</v>
      </c>
      <c r="L55" s="213">
        <v>1</v>
      </c>
      <c r="M55" s="213">
        <v>1</v>
      </c>
      <c r="N55" s="213">
        <v>1</v>
      </c>
      <c r="O55" s="213">
        <v>1</v>
      </c>
      <c r="P55" s="213">
        <v>1</v>
      </c>
      <c r="Q55" s="213">
        <v>1.0000100000000001</v>
      </c>
      <c r="R55" s="213">
        <v>1.00004</v>
      </c>
      <c r="S55" s="213">
        <v>1.0001100000000001</v>
      </c>
      <c r="T55" s="213">
        <v>1.00034</v>
      </c>
      <c r="U55" s="213">
        <v>1.00099</v>
      </c>
      <c r="V55" s="213">
        <v>2</v>
      </c>
      <c r="W55" s="213">
        <v>3</v>
      </c>
      <c r="X55" s="213">
        <v>4</v>
      </c>
      <c r="Y55" s="213">
        <v>5</v>
      </c>
      <c r="Z55" s="213">
        <v>9</v>
      </c>
      <c r="AA55" s="213">
        <v>13</v>
      </c>
      <c r="AB55" s="213">
        <v>17</v>
      </c>
      <c r="AC55" s="213">
        <v>20</v>
      </c>
      <c r="AD55" s="213">
        <v>23</v>
      </c>
      <c r="AE55" s="213">
        <v>26</v>
      </c>
      <c r="AF55" s="213">
        <v>29</v>
      </c>
      <c r="AG55" s="213">
        <v>32</v>
      </c>
      <c r="AH55" s="213">
        <v>35</v>
      </c>
      <c r="AI55" s="213">
        <v>38</v>
      </c>
      <c r="AJ55" s="213">
        <v>41</v>
      </c>
      <c r="AK55" s="213">
        <v>44</v>
      </c>
      <c r="AL55" s="213">
        <v>47</v>
      </c>
      <c r="AM55" s="213">
        <v>50</v>
      </c>
      <c r="AN55" s="213">
        <v>50</v>
      </c>
      <c r="AO55" s="213">
        <v>50</v>
      </c>
      <c r="AP55" s="213">
        <v>50</v>
      </c>
      <c r="AQ55" s="213">
        <v>50</v>
      </c>
      <c r="AR55" s="213">
        <v>50</v>
      </c>
      <c r="AS55" s="213">
        <v>50</v>
      </c>
      <c r="AT55" s="213">
        <v>50</v>
      </c>
      <c r="AU55" s="213">
        <v>50</v>
      </c>
      <c r="AV55" s="213">
        <v>50</v>
      </c>
      <c r="AW55" s="213">
        <v>50</v>
      </c>
      <c r="AX55" s="213">
        <v>50</v>
      </c>
      <c r="AY55" s="213">
        <v>50</v>
      </c>
      <c r="AZ55" s="213">
        <f t="shared" si="9"/>
        <v>50</v>
      </c>
      <c r="BA55" s="213">
        <f t="shared" si="9"/>
        <v>50</v>
      </c>
      <c r="BB55" s="213">
        <f t="shared" si="9"/>
        <v>50</v>
      </c>
      <c r="BC55" s="213">
        <f t="shared" si="9"/>
        <v>50</v>
      </c>
      <c r="BD55" s="213">
        <f t="shared" si="9"/>
        <v>50</v>
      </c>
      <c r="BE55" s="213">
        <f t="shared" si="9"/>
        <v>50</v>
      </c>
      <c r="BF55" s="213">
        <f t="shared" si="9"/>
        <v>50</v>
      </c>
      <c r="BG55" s="213">
        <f t="shared" si="9"/>
        <v>50</v>
      </c>
      <c r="BH55" s="213">
        <f t="shared" si="9"/>
        <v>50</v>
      </c>
      <c r="BI55" s="213">
        <f t="shared" si="9"/>
        <v>50</v>
      </c>
      <c r="BJ55" s="213">
        <f t="shared" si="9"/>
        <v>50</v>
      </c>
      <c r="BK55" s="213">
        <f t="shared" si="9"/>
        <v>50</v>
      </c>
      <c r="BL55" s="213">
        <f t="shared" si="9"/>
        <v>50</v>
      </c>
      <c r="BM55" s="213">
        <f t="shared" si="9"/>
        <v>50</v>
      </c>
      <c r="BN55" s="213">
        <f t="shared" si="9"/>
        <v>50</v>
      </c>
      <c r="BO55" s="213">
        <f t="shared" si="9"/>
        <v>50</v>
      </c>
      <c r="BP55" s="213">
        <f t="shared" si="10"/>
        <v>50</v>
      </c>
      <c r="BQ55" s="213">
        <f t="shared" si="11"/>
        <v>50</v>
      </c>
      <c r="BR55" s="213">
        <f t="shared" si="11"/>
        <v>50</v>
      </c>
      <c r="BS55" s="213">
        <f t="shared" si="11"/>
        <v>50</v>
      </c>
      <c r="BT55" s="213">
        <f t="shared" si="11"/>
        <v>50</v>
      </c>
      <c r="BU55" s="213">
        <f t="shared" si="11"/>
        <v>50</v>
      </c>
      <c r="BV55" s="213">
        <f t="shared" si="11"/>
        <v>50</v>
      </c>
      <c r="BW55" s="213">
        <f t="shared" si="11"/>
        <v>50</v>
      </c>
      <c r="BX55" s="213">
        <f t="shared" si="11"/>
        <v>50</v>
      </c>
      <c r="BY55" s="213">
        <f t="shared" si="11"/>
        <v>50</v>
      </c>
      <c r="BZ55" s="213">
        <f t="shared" si="11"/>
        <v>50</v>
      </c>
      <c r="CA55" s="213">
        <f t="shared" si="11"/>
        <v>50</v>
      </c>
      <c r="CB55" s="213">
        <f t="shared" si="11"/>
        <v>50</v>
      </c>
      <c r="CC55" s="213">
        <f t="shared" si="11"/>
        <v>50</v>
      </c>
      <c r="CD55" s="213">
        <f t="shared" si="11"/>
        <v>50</v>
      </c>
    </row>
    <row r="56" spans="1:82">
      <c r="B56" s="136"/>
      <c r="C56" s="136"/>
      <c r="D56" s="136"/>
      <c r="E56" s="136"/>
      <c r="F56" s="136"/>
      <c r="G56" s="136"/>
      <c r="H56" s="136"/>
      <c r="I56" s="136"/>
      <c r="J56" s="136"/>
      <c r="K56" s="136"/>
      <c r="L56" s="136"/>
      <c r="M56" s="136"/>
      <c r="N56" s="136"/>
      <c r="O56" s="136"/>
      <c r="P56" s="136"/>
      <c r="Q56" s="136"/>
      <c r="R56" s="136"/>
      <c r="S56" s="136"/>
      <c r="T56" s="136"/>
      <c r="U56" s="136"/>
      <c r="V56" s="136"/>
      <c r="W56" s="136"/>
      <c r="X56" s="136"/>
      <c r="Y56" s="136"/>
      <c r="Z56" s="136"/>
      <c r="AA56" s="136"/>
      <c r="AB56" s="136"/>
      <c r="AC56" s="136"/>
      <c r="AD56" s="136"/>
      <c r="AZ56" s="136"/>
      <c r="BA56" s="136"/>
      <c r="BB56" s="136"/>
      <c r="BC56" s="136"/>
      <c r="BD56" s="136"/>
      <c r="BE56" s="136"/>
      <c r="BF56" s="136"/>
      <c r="BG56" s="136"/>
      <c r="BH56" s="136"/>
      <c r="BI56" s="136"/>
      <c r="BJ56" s="136"/>
      <c r="BK56" s="136"/>
      <c r="BL56" s="136"/>
      <c r="BM56" s="136"/>
      <c r="BN56" s="136"/>
      <c r="BO56" s="136"/>
      <c r="BP56" s="136"/>
      <c r="BQ56" s="136"/>
      <c r="BR56" s="136"/>
      <c r="BS56" s="136"/>
      <c r="BT56" s="136"/>
      <c r="BU56" s="136"/>
      <c r="BV56" s="136"/>
      <c r="BW56" s="136"/>
      <c r="BX56" s="136"/>
      <c r="BY56" s="136"/>
      <c r="BZ56" s="136"/>
      <c r="CA56" s="136"/>
      <c r="CB56" s="136"/>
      <c r="CC56" s="136"/>
      <c r="CD56" s="136"/>
    </row>
    <row r="57" spans="1:82">
      <c r="B57" s="136"/>
      <c r="C57" s="136"/>
      <c r="D57" s="136"/>
      <c r="E57" s="136"/>
      <c r="F57" s="136"/>
      <c r="G57" s="136"/>
      <c r="H57" s="136"/>
      <c r="I57" s="136"/>
      <c r="J57" s="136"/>
      <c r="K57" s="136"/>
      <c r="L57" s="136"/>
      <c r="M57" s="136"/>
      <c r="N57" s="136"/>
      <c r="O57" s="136"/>
      <c r="P57" s="136"/>
      <c r="Q57" s="136"/>
      <c r="R57" s="136"/>
      <c r="S57" s="136"/>
      <c r="T57" s="136"/>
      <c r="U57" s="136"/>
      <c r="V57" s="136"/>
      <c r="W57" s="136"/>
      <c r="X57" s="136"/>
      <c r="Y57" s="136"/>
      <c r="Z57" s="136"/>
      <c r="AA57" s="136"/>
      <c r="AB57" s="136"/>
      <c r="AC57" s="136"/>
      <c r="AD57" s="136"/>
      <c r="AZ57" s="136"/>
      <c r="BA57" s="136"/>
      <c r="BB57" s="136"/>
      <c r="BC57" s="136"/>
      <c r="BD57" s="136"/>
      <c r="BE57" s="136"/>
      <c r="BF57" s="136"/>
      <c r="BG57" s="136"/>
      <c r="BH57" s="136"/>
      <c r="BI57" s="136"/>
      <c r="BJ57" s="136"/>
      <c r="BK57" s="136"/>
      <c r="BL57" s="136"/>
      <c r="BM57" s="136"/>
      <c r="BN57" s="136"/>
      <c r="BO57" s="136"/>
      <c r="BP57" s="136"/>
      <c r="BQ57" s="136"/>
      <c r="BR57" s="136"/>
      <c r="BS57" s="136"/>
      <c r="BT57" s="136"/>
      <c r="BU57" s="136"/>
      <c r="BV57" s="136"/>
      <c r="BW57" s="136"/>
      <c r="BX57" s="136"/>
      <c r="BY57" s="136"/>
      <c r="BZ57" s="136"/>
      <c r="CA57" s="136"/>
      <c r="CB57" s="136"/>
      <c r="CC57" s="136"/>
      <c r="CD57" s="136"/>
    </row>
    <row r="58" spans="1:82">
      <c r="A58" s="277" t="s">
        <v>206</v>
      </c>
      <c r="B58" s="136"/>
      <c r="C58" s="250">
        <v>0</v>
      </c>
      <c r="D58" s="250">
        <v>1</v>
      </c>
      <c r="E58" s="136" t="s">
        <v>237</v>
      </c>
      <c r="F58" s="136"/>
      <c r="G58" s="136"/>
      <c r="H58" s="136"/>
      <c r="I58" s="136"/>
      <c r="J58" s="136"/>
      <c r="K58" s="136"/>
      <c r="L58" s="136"/>
      <c r="M58" s="136"/>
      <c r="N58" s="136"/>
      <c r="O58" s="136"/>
      <c r="P58" s="136"/>
      <c r="Q58" s="136"/>
      <c r="R58" s="136"/>
      <c r="S58" s="136"/>
      <c r="T58" s="136"/>
      <c r="U58" s="136"/>
      <c r="V58" s="136"/>
      <c r="W58" s="136"/>
      <c r="X58" s="136"/>
      <c r="Y58" s="136"/>
      <c r="Z58" s="136"/>
      <c r="AA58" s="136"/>
      <c r="AB58" s="136"/>
      <c r="AC58" s="136"/>
      <c r="AD58" s="136"/>
      <c r="AZ58" s="136"/>
      <c r="BA58" s="136"/>
      <c r="BB58" s="136"/>
      <c r="BC58" s="136"/>
      <c r="BD58" s="136"/>
      <c r="BE58" s="136"/>
      <c r="BF58" s="136"/>
      <c r="BG58" s="136"/>
      <c r="BH58" s="136"/>
      <c r="BI58" s="136"/>
      <c r="BJ58" s="136"/>
      <c r="BK58" s="136"/>
      <c r="BL58" s="136"/>
      <c r="BM58" s="136"/>
      <c r="BN58" s="136"/>
      <c r="BO58" s="136"/>
      <c r="BP58" s="136"/>
      <c r="BQ58" s="136"/>
      <c r="BR58" s="136"/>
      <c r="BS58" s="136"/>
      <c r="BT58" s="136"/>
      <c r="BU58" s="136"/>
      <c r="BV58" s="136"/>
      <c r="BW58" s="136"/>
      <c r="BX58" s="136"/>
      <c r="BY58" s="136"/>
      <c r="BZ58" s="136"/>
      <c r="CA58" s="136"/>
      <c r="CB58" s="136"/>
      <c r="CC58" s="136"/>
      <c r="CD58" s="136"/>
    </row>
    <row r="59" spans="1:82">
      <c r="A59" s="137" t="s">
        <v>114</v>
      </c>
      <c r="B59" s="281">
        <v>0.996</v>
      </c>
      <c r="C59" s="283">
        <f>B59</f>
        <v>0.996</v>
      </c>
      <c r="D59" s="214">
        <f t="shared" ref="D59:BO62" si="12">C59</f>
        <v>0.996</v>
      </c>
      <c r="E59" s="214">
        <f t="shared" si="12"/>
        <v>0.996</v>
      </c>
      <c r="F59" s="214">
        <f t="shared" si="12"/>
        <v>0.996</v>
      </c>
      <c r="G59" s="214">
        <f t="shared" si="12"/>
        <v>0.996</v>
      </c>
      <c r="H59" s="214">
        <f t="shared" si="12"/>
        <v>0.996</v>
      </c>
      <c r="I59" s="214">
        <f t="shared" si="12"/>
        <v>0.996</v>
      </c>
      <c r="J59" s="214">
        <f t="shared" si="12"/>
        <v>0.996</v>
      </c>
      <c r="K59" s="214">
        <f t="shared" si="12"/>
        <v>0.996</v>
      </c>
      <c r="L59" s="214">
        <f t="shared" si="12"/>
        <v>0.996</v>
      </c>
      <c r="M59" s="214">
        <f t="shared" si="12"/>
        <v>0.996</v>
      </c>
      <c r="N59" s="214">
        <f t="shared" si="12"/>
        <v>0.996</v>
      </c>
      <c r="O59" s="214">
        <f t="shared" si="12"/>
        <v>0.996</v>
      </c>
      <c r="P59" s="214">
        <f t="shared" si="12"/>
        <v>0.996</v>
      </c>
      <c r="Q59" s="214">
        <f t="shared" si="12"/>
        <v>0.996</v>
      </c>
      <c r="R59" s="214">
        <f t="shared" si="12"/>
        <v>0.996</v>
      </c>
      <c r="S59" s="214">
        <f t="shared" si="12"/>
        <v>0.996</v>
      </c>
      <c r="T59" s="214">
        <f t="shared" si="12"/>
        <v>0.996</v>
      </c>
      <c r="U59" s="214">
        <f t="shared" si="12"/>
        <v>0.996</v>
      </c>
      <c r="V59" s="214">
        <f t="shared" si="12"/>
        <v>0.996</v>
      </c>
      <c r="W59" s="214">
        <f t="shared" si="12"/>
        <v>0.996</v>
      </c>
      <c r="X59" s="214">
        <f t="shared" si="12"/>
        <v>0.996</v>
      </c>
      <c r="Y59" s="214">
        <f t="shared" si="12"/>
        <v>0.996</v>
      </c>
      <c r="Z59" s="214">
        <f t="shared" si="12"/>
        <v>0.996</v>
      </c>
      <c r="AA59" s="214">
        <f t="shared" si="12"/>
        <v>0.996</v>
      </c>
      <c r="AB59" s="214">
        <f t="shared" si="12"/>
        <v>0.996</v>
      </c>
      <c r="AC59" s="214">
        <f t="shared" si="12"/>
        <v>0.996</v>
      </c>
      <c r="AD59" s="214">
        <f t="shared" si="12"/>
        <v>0.996</v>
      </c>
      <c r="AE59" s="340">
        <f t="shared" si="12"/>
        <v>0.996</v>
      </c>
      <c r="AF59" s="340">
        <f t="shared" si="12"/>
        <v>0.996</v>
      </c>
      <c r="AG59" s="340">
        <f t="shared" si="12"/>
        <v>0.996</v>
      </c>
      <c r="AH59" s="340">
        <f t="shared" si="12"/>
        <v>0.996</v>
      </c>
      <c r="AI59" s="340">
        <f t="shared" si="12"/>
        <v>0.996</v>
      </c>
      <c r="AJ59" s="340">
        <f t="shared" si="12"/>
        <v>0.996</v>
      </c>
      <c r="AK59" s="340">
        <f t="shared" si="12"/>
        <v>0.996</v>
      </c>
      <c r="AL59" s="340">
        <f t="shared" si="12"/>
        <v>0.996</v>
      </c>
      <c r="AM59" s="340">
        <f t="shared" si="12"/>
        <v>0.996</v>
      </c>
      <c r="AN59" s="340">
        <f t="shared" si="12"/>
        <v>0.996</v>
      </c>
      <c r="AO59" s="340">
        <f t="shared" si="12"/>
        <v>0.996</v>
      </c>
      <c r="AP59" s="340">
        <f t="shared" si="12"/>
        <v>0.996</v>
      </c>
      <c r="AQ59" s="340">
        <f t="shared" si="12"/>
        <v>0.996</v>
      </c>
      <c r="AR59" s="340">
        <f t="shared" si="12"/>
        <v>0.996</v>
      </c>
      <c r="AS59" s="340">
        <f t="shared" si="12"/>
        <v>0.996</v>
      </c>
      <c r="AT59" s="340">
        <f t="shared" si="12"/>
        <v>0.996</v>
      </c>
      <c r="AU59" s="340">
        <f t="shared" si="12"/>
        <v>0.996</v>
      </c>
      <c r="AV59" s="340">
        <f t="shared" si="12"/>
        <v>0.996</v>
      </c>
      <c r="AW59" s="340">
        <f t="shared" si="12"/>
        <v>0.996</v>
      </c>
      <c r="AX59" s="340">
        <f t="shared" si="12"/>
        <v>0.996</v>
      </c>
      <c r="AY59" s="340">
        <f t="shared" si="12"/>
        <v>0.996</v>
      </c>
      <c r="AZ59" s="214">
        <f t="shared" si="12"/>
        <v>0.996</v>
      </c>
      <c r="BA59" s="214">
        <f t="shared" si="12"/>
        <v>0.996</v>
      </c>
      <c r="BB59" s="214">
        <f t="shared" si="12"/>
        <v>0.996</v>
      </c>
      <c r="BC59" s="214">
        <f t="shared" si="12"/>
        <v>0.996</v>
      </c>
      <c r="BD59" s="214">
        <f t="shared" si="12"/>
        <v>0.996</v>
      </c>
      <c r="BE59" s="214">
        <f t="shared" si="12"/>
        <v>0.996</v>
      </c>
      <c r="BF59" s="214">
        <f t="shared" si="12"/>
        <v>0.996</v>
      </c>
      <c r="BG59" s="214">
        <f t="shared" si="12"/>
        <v>0.996</v>
      </c>
      <c r="BH59" s="214">
        <f t="shared" si="12"/>
        <v>0.996</v>
      </c>
      <c r="BI59" s="214">
        <f t="shared" si="12"/>
        <v>0.996</v>
      </c>
      <c r="BJ59" s="214">
        <f t="shared" si="12"/>
        <v>0.996</v>
      </c>
      <c r="BK59" s="214">
        <f t="shared" si="12"/>
        <v>0.996</v>
      </c>
      <c r="BL59" s="214">
        <f t="shared" si="12"/>
        <v>0.996</v>
      </c>
      <c r="BM59" s="214">
        <f t="shared" si="12"/>
        <v>0.996</v>
      </c>
      <c r="BN59" s="214">
        <f t="shared" si="12"/>
        <v>0.996</v>
      </c>
      <c r="BO59" s="214">
        <f t="shared" si="12"/>
        <v>0.996</v>
      </c>
      <c r="BP59" s="214">
        <f t="shared" ref="BP59:CD62" si="13">BO59</f>
        <v>0.996</v>
      </c>
      <c r="BQ59" s="214">
        <f t="shared" si="13"/>
        <v>0.996</v>
      </c>
      <c r="BR59" s="214">
        <f t="shared" si="13"/>
        <v>0.996</v>
      </c>
      <c r="BS59" s="214">
        <f t="shared" si="13"/>
        <v>0.996</v>
      </c>
      <c r="BT59" s="214">
        <f t="shared" si="13"/>
        <v>0.996</v>
      </c>
      <c r="BU59" s="214">
        <f t="shared" si="13"/>
        <v>0.996</v>
      </c>
      <c r="BV59" s="214">
        <f t="shared" si="13"/>
        <v>0.996</v>
      </c>
      <c r="BW59" s="214">
        <f t="shared" si="13"/>
        <v>0.996</v>
      </c>
      <c r="BX59" s="214">
        <f t="shared" si="13"/>
        <v>0.996</v>
      </c>
      <c r="BY59" s="214">
        <f t="shared" si="13"/>
        <v>0.996</v>
      </c>
      <c r="BZ59" s="214">
        <f t="shared" si="13"/>
        <v>0.996</v>
      </c>
      <c r="CA59" s="214">
        <f t="shared" si="13"/>
        <v>0.996</v>
      </c>
      <c r="CB59" s="214">
        <f t="shared" si="13"/>
        <v>0.996</v>
      </c>
      <c r="CC59" s="214">
        <f t="shared" si="13"/>
        <v>0.996</v>
      </c>
      <c r="CD59" s="214">
        <f t="shared" si="13"/>
        <v>0.996</v>
      </c>
    </row>
    <row r="60" spans="1:82" s="28" customFormat="1">
      <c r="A60" s="58" t="s">
        <v>115</v>
      </c>
      <c r="B60" s="282">
        <v>0.995</v>
      </c>
      <c r="C60" s="282">
        <f>B60</f>
        <v>0.995</v>
      </c>
      <c r="D60" s="89">
        <f t="shared" si="12"/>
        <v>0.995</v>
      </c>
      <c r="E60" s="89">
        <f t="shared" si="12"/>
        <v>0.995</v>
      </c>
      <c r="F60" s="89">
        <f t="shared" si="12"/>
        <v>0.995</v>
      </c>
      <c r="G60" s="89">
        <f t="shared" si="12"/>
        <v>0.995</v>
      </c>
      <c r="H60" s="89">
        <f t="shared" si="12"/>
        <v>0.995</v>
      </c>
      <c r="I60" s="89">
        <f t="shared" si="12"/>
        <v>0.995</v>
      </c>
      <c r="J60" s="89">
        <f t="shared" si="12"/>
        <v>0.995</v>
      </c>
      <c r="K60" s="89">
        <f t="shared" si="12"/>
        <v>0.995</v>
      </c>
      <c r="L60" s="89">
        <f t="shared" si="12"/>
        <v>0.995</v>
      </c>
      <c r="M60" s="89">
        <f t="shared" si="12"/>
        <v>0.995</v>
      </c>
      <c r="N60" s="89">
        <f t="shared" si="12"/>
        <v>0.995</v>
      </c>
      <c r="O60" s="89">
        <f t="shared" si="12"/>
        <v>0.995</v>
      </c>
      <c r="P60" s="89">
        <f t="shared" si="12"/>
        <v>0.995</v>
      </c>
      <c r="Q60" s="89">
        <f t="shared" si="12"/>
        <v>0.995</v>
      </c>
      <c r="R60" s="89">
        <f t="shared" si="12"/>
        <v>0.995</v>
      </c>
      <c r="S60" s="89">
        <f t="shared" si="12"/>
        <v>0.995</v>
      </c>
      <c r="T60" s="89">
        <f t="shared" si="12"/>
        <v>0.995</v>
      </c>
      <c r="U60" s="89">
        <f t="shared" si="12"/>
        <v>0.995</v>
      </c>
      <c r="V60" s="89">
        <f t="shared" si="12"/>
        <v>0.995</v>
      </c>
      <c r="W60" s="89">
        <f t="shared" si="12"/>
        <v>0.995</v>
      </c>
      <c r="X60" s="89">
        <f t="shared" si="12"/>
        <v>0.995</v>
      </c>
      <c r="Y60" s="89">
        <f t="shared" si="12"/>
        <v>0.995</v>
      </c>
      <c r="Z60" s="89">
        <f t="shared" si="12"/>
        <v>0.995</v>
      </c>
      <c r="AA60" s="89">
        <f t="shared" si="12"/>
        <v>0.995</v>
      </c>
      <c r="AB60" s="89">
        <f t="shared" si="12"/>
        <v>0.995</v>
      </c>
      <c r="AC60" s="89">
        <f t="shared" si="12"/>
        <v>0.995</v>
      </c>
      <c r="AD60" s="89">
        <f t="shared" si="12"/>
        <v>0.995</v>
      </c>
      <c r="AE60" s="341">
        <f t="shared" si="12"/>
        <v>0.995</v>
      </c>
      <c r="AF60" s="341">
        <f t="shared" si="12"/>
        <v>0.995</v>
      </c>
      <c r="AG60" s="341">
        <f t="shared" si="12"/>
        <v>0.995</v>
      </c>
      <c r="AH60" s="341">
        <f t="shared" si="12"/>
        <v>0.995</v>
      </c>
      <c r="AI60" s="341">
        <f t="shared" si="12"/>
        <v>0.995</v>
      </c>
      <c r="AJ60" s="341">
        <f t="shared" si="12"/>
        <v>0.995</v>
      </c>
      <c r="AK60" s="341">
        <f t="shared" si="12"/>
        <v>0.995</v>
      </c>
      <c r="AL60" s="341">
        <f t="shared" si="12"/>
        <v>0.995</v>
      </c>
      <c r="AM60" s="341">
        <f t="shared" si="12"/>
        <v>0.995</v>
      </c>
      <c r="AN60" s="341">
        <f t="shared" si="12"/>
        <v>0.995</v>
      </c>
      <c r="AO60" s="341">
        <f t="shared" si="12"/>
        <v>0.995</v>
      </c>
      <c r="AP60" s="341">
        <f t="shared" si="12"/>
        <v>0.995</v>
      </c>
      <c r="AQ60" s="341">
        <f t="shared" si="12"/>
        <v>0.995</v>
      </c>
      <c r="AR60" s="341">
        <f t="shared" si="12"/>
        <v>0.995</v>
      </c>
      <c r="AS60" s="341">
        <f t="shared" si="12"/>
        <v>0.995</v>
      </c>
      <c r="AT60" s="341">
        <f t="shared" si="12"/>
        <v>0.995</v>
      </c>
      <c r="AU60" s="341">
        <f t="shared" si="12"/>
        <v>0.995</v>
      </c>
      <c r="AV60" s="341">
        <f t="shared" si="12"/>
        <v>0.995</v>
      </c>
      <c r="AW60" s="341">
        <f t="shared" si="12"/>
        <v>0.995</v>
      </c>
      <c r="AX60" s="341">
        <f t="shared" si="12"/>
        <v>0.995</v>
      </c>
      <c r="AY60" s="341">
        <f t="shared" si="12"/>
        <v>0.995</v>
      </c>
      <c r="AZ60" s="89">
        <f t="shared" si="12"/>
        <v>0.995</v>
      </c>
      <c r="BA60" s="89">
        <f t="shared" si="12"/>
        <v>0.995</v>
      </c>
      <c r="BB60" s="89">
        <f t="shared" si="12"/>
        <v>0.995</v>
      </c>
      <c r="BC60" s="89">
        <f t="shared" si="12"/>
        <v>0.995</v>
      </c>
      <c r="BD60" s="89">
        <f t="shared" si="12"/>
        <v>0.995</v>
      </c>
      <c r="BE60" s="89">
        <f t="shared" si="12"/>
        <v>0.995</v>
      </c>
      <c r="BF60" s="89">
        <f t="shared" si="12"/>
        <v>0.995</v>
      </c>
      <c r="BG60" s="89">
        <f t="shared" si="12"/>
        <v>0.995</v>
      </c>
      <c r="BH60" s="89">
        <f t="shared" si="12"/>
        <v>0.995</v>
      </c>
      <c r="BI60" s="89">
        <f t="shared" si="12"/>
        <v>0.995</v>
      </c>
      <c r="BJ60" s="89">
        <f t="shared" si="12"/>
        <v>0.995</v>
      </c>
      <c r="BK60" s="89">
        <f t="shared" si="12"/>
        <v>0.995</v>
      </c>
      <c r="BL60" s="89">
        <f t="shared" si="12"/>
        <v>0.995</v>
      </c>
      <c r="BM60" s="89">
        <f t="shared" si="12"/>
        <v>0.995</v>
      </c>
      <c r="BN60" s="89">
        <f t="shared" si="12"/>
        <v>0.995</v>
      </c>
      <c r="BO60" s="89">
        <f t="shared" si="12"/>
        <v>0.995</v>
      </c>
      <c r="BP60" s="89">
        <f t="shared" si="13"/>
        <v>0.995</v>
      </c>
      <c r="BQ60" s="89">
        <f t="shared" si="13"/>
        <v>0.995</v>
      </c>
      <c r="BR60" s="89">
        <f t="shared" si="13"/>
        <v>0.995</v>
      </c>
      <c r="BS60" s="89">
        <f t="shared" si="13"/>
        <v>0.995</v>
      </c>
      <c r="BT60" s="89">
        <f t="shared" si="13"/>
        <v>0.995</v>
      </c>
      <c r="BU60" s="89">
        <f t="shared" si="13"/>
        <v>0.995</v>
      </c>
      <c r="BV60" s="89">
        <f t="shared" si="13"/>
        <v>0.995</v>
      </c>
      <c r="BW60" s="89">
        <f t="shared" si="13"/>
        <v>0.995</v>
      </c>
      <c r="BX60" s="89">
        <f t="shared" si="13"/>
        <v>0.995</v>
      </c>
      <c r="BY60" s="89">
        <f t="shared" si="13"/>
        <v>0.995</v>
      </c>
      <c r="BZ60" s="89">
        <f t="shared" si="13"/>
        <v>0.995</v>
      </c>
      <c r="CA60" s="89">
        <f t="shared" si="13"/>
        <v>0.995</v>
      </c>
      <c r="CB60" s="89">
        <f t="shared" si="13"/>
        <v>0.995</v>
      </c>
      <c r="CC60" s="89">
        <f t="shared" si="13"/>
        <v>0.995</v>
      </c>
      <c r="CD60" s="89">
        <f t="shared" si="13"/>
        <v>0.995</v>
      </c>
    </row>
    <row r="61" spans="1:82" s="28" customFormat="1">
      <c r="A61" s="58" t="s">
        <v>116</v>
      </c>
      <c r="B61" s="282">
        <v>0.98499999999999999</v>
      </c>
      <c r="C61" s="282">
        <f>B61</f>
        <v>0.98499999999999999</v>
      </c>
      <c r="D61" s="89">
        <f t="shared" si="12"/>
        <v>0.98499999999999999</v>
      </c>
      <c r="E61" s="89">
        <f t="shared" si="12"/>
        <v>0.98499999999999999</v>
      </c>
      <c r="F61" s="89">
        <f t="shared" si="12"/>
        <v>0.98499999999999999</v>
      </c>
      <c r="G61" s="89">
        <f t="shared" si="12"/>
        <v>0.98499999999999999</v>
      </c>
      <c r="H61" s="89">
        <f t="shared" si="12"/>
        <v>0.98499999999999999</v>
      </c>
      <c r="I61" s="89">
        <f t="shared" si="12"/>
        <v>0.98499999999999999</v>
      </c>
      <c r="J61" s="89">
        <f t="shared" si="12"/>
        <v>0.98499999999999999</v>
      </c>
      <c r="K61" s="89">
        <f t="shared" si="12"/>
        <v>0.98499999999999999</v>
      </c>
      <c r="L61" s="89">
        <f t="shared" si="12"/>
        <v>0.98499999999999999</v>
      </c>
      <c r="M61" s="89">
        <f t="shared" si="12"/>
        <v>0.98499999999999999</v>
      </c>
      <c r="N61" s="89">
        <f t="shared" si="12"/>
        <v>0.98499999999999999</v>
      </c>
      <c r="O61" s="89">
        <f t="shared" si="12"/>
        <v>0.98499999999999999</v>
      </c>
      <c r="P61" s="89">
        <f t="shared" si="12"/>
        <v>0.98499999999999999</v>
      </c>
      <c r="Q61" s="89">
        <f t="shared" si="12"/>
        <v>0.98499999999999999</v>
      </c>
      <c r="R61" s="89">
        <f t="shared" si="12"/>
        <v>0.98499999999999999</v>
      </c>
      <c r="S61" s="89">
        <f t="shared" si="12"/>
        <v>0.98499999999999999</v>
      </c>
      <c r="T61" s="89">
        <f t="shared" si="12"/>
        <v>0.98499999999999999</v>
      </c>
      <c r="U61" s="89">
        <f t="shared" si="12"/>
        <v>0.98499999999999999</v>
      </c>
      <c r="V61" s="89">
        <f t="shared" si="12"/>
        <v>0.98499999999999999</v>
      </c>
      <c r="W61" s="89">
        <f t="shared" si="12"/>
        <v>0.98499999999999999</v>
      </c>
      <c r="X61" s="89">
        <f t="shared" si="12"/>
        <v>0.98499999999999999</v>
      </c>
      <c r="Y61" s="89">
        <f t="shared" si="12"/>
        <v>0.98499999999999999</v>
      </c>
      <c r="Z61" s="89">
        <f t="shared" si="12"/>
        <v>0.98499999999999999</v>
      </c>
      <c r="AA61" s="89">
        <f t="shared" si="12"/>
        <v>0.98499999999999999</v>
      </c>
      <c r="AB61" s="89">
        <f t="shared" si="12"/>
        <v>0.98499999999999999</v>
      </c>
      <c r="AC61" s="89">
        <f t="shared" si="12"/>
        <v>0.98499999999999999</v>
      </c>
      <c r="AD61" s="89">
        <f t="shared" si="12"/>
        <v>0.98499999999999999</v>
      </c>
      <c r="AE61" s="341">
        <f t="shared" si="12"/>
        <v>0.98499999999999999</v>
      </c>
      <c r="AF61" s="341">
        <f t="shared" si="12"/>
        <v>0.98499999999999999</v>
      </c>
      <c r="AG61" s="341">
        <f t="shared" si="12"/>
        <v>0.98499999999999999</v>
      </c>
      <c r="AH61" s="341">
        <f t="shared" si="12"/>
        <v>0.98499999999999999</v>
      </c>
      <c r="AI61" s="341">
        <f t="shared" si="12"/>
        <v>0.98499999999999999</v>
      </c>
      <c r="AJ61" s="341">
        <f t="shared" si="12"/>
        <v>0.98499999999999999</v>
      </c>
      <c r="AK61" s="341">
        <f t="shared" si="12"/>
        <v>0.98499999999999999</v>
      </c>
      <c r="AL61" s="341">
        <f t="shared" si="12"/>
        <v>0.98499999999999999</v>
      </c>
      <c r="AM61" s="341">
        <f t="shared" si="12"/>
        <v>0.98499999999999999</v>
      </c>
      <c r="AN61" s="341">
        <f t="shared" si="12"/>
        <v>0.98499999999999999</v>
      </c>
      <c r="AO61" s="341">
        <f t="shared" si="12"/>
        <v>0.98499999999999999</v>
      </c>
      <c r="AP61" s="341">
        <f t="shared" si="12"/>
        <v>0.98499999999999999</v>
      </c>
      <c r="AQ61" s="341">
        <f t="shared" si="12"/>
        <v>0.98499999999999999</v>
      </c>
      <c r="AR61" s="341">
        <f t="shared" si="12"/>
        <v>0.98499999999999999</v>
      </c>
      <c r="AS61" s="341">
        <f t="shared" si="12"/>
        <v>0.98499999999999999</v>
      </c>
      <c r="AT61" s="341">
        <f t="shared" si="12"/>
        <v>0.98499999999999999</v>
      </c>
      <c r="AU61" s="341">
        <f t="shared" si="12"/>
        <v>0.98499999999999999</v>
      </c>
      <c r="AV61" s="341">
        <f t="shared" si="12"/>
        <v>0.98499999999999999</v>
      </c>
      <c r="AW61" s="341">
        <f t="shared" si="12"/>
        <v>0.98499999999999999</v>
      </c>
      <c r="AX61" s="341">
        <f t="shared" si="12"/>
        <v>0.98499999999999999</v>
      </c>
      <c r="AY61" s="341">
        <f t="shared" si="12"/>
        <v>0.98499999999999999</v>
      </c>
      <c r="AZ61" s="89">
        <f t="shared" si="12"/>
        <v>0.98499999999999999</v>
      </c>
      <c r="BA61" s="89">
        <f t="shared" si="12"/>
        <v>0.98499999999999999</v>
      </c>
      <c r="BB61" s="89">
        <f t="shared" si="12"/>
        <v>0.98499999999999999</v>
      </c>
      <c r="BC61" s="89">
        <f t="shared" si="12"/>
        <v>0.98499999999999999</v>
      </c>
      <c r="BD61" s="89">
        <f t="shared" si="12"/>
        <v>0.98499999999999999</v>
      </c>
      <c r="BE61" s="89">
        <f t="shared" si="12"/>
        <v>0.98499999999999999</v>
      </c>
      <c r="BF61" s="89">
        <f t="shared" si="12"/>
        <v>0.98499999999999999</v>
      </c>
      <c r="BG61" s="89">
        <f t="shared" si="12"/>
        <v>0.98499999999999999</v>
      </c>
      <c r="BH61" s="89">
        <f t="shared" si="12"/>
        <v>0.98499999999999999</v>
      </c>
      <c r="BI61" s="89">
        <f t="shared" si="12"/>
        <v>0.98499999999999999</v>
      </c>
      <c r="BJ61" s="89">
        <f t="shared" si="12"/>
        <v>0.98499999999999999</v>
      </c>
      <c r="BK61" s="89">
        <f t="shared" si="12"/>
        <v>0.98499999999999999</v>
      </c>
      <c r="BL61" s="89">
        <f t="shared" si="12"/>
        <v>0.98499999999999999</v>
      </c>
      <c r="BM61" s="89">
        <f t="shared" si="12"/>
        <v>0.98499999999999999</v>
      </c>
      <c r="BN61" s="89">
        <f t="shared" si="12"/>
        <v>0.98499999999999999</v>
      </c>
      <c r="BO61" s="89">
        <f t="shared" si="12"/>
        <v>0.98499999999999999</v>
      </c>
      <c r="BP61" s="89">
        <f t="shared" si="13"/>
        <v>0.98499999999999999</v>
      </c>
      <c r="BQ61" s="89">
        <f t="shared" si="13"/>
        <v>0.98499999999999999</v>
      </c>
      <c r="BR61" s="89">
        <f t="shared" si="13"/>
        <v>0.98499999999999999</v>
      </c>
      <c r="BS61" s="89">
        <f t="shared" si="13"/>
        <v>0.98499999999999999</v>
      </c>
      <c r="BT61" s="89">
        <f t="shared" si="13"/>
        <v>0.98499999999999999</v>
      </c>
      <c r="BU61" s="89">
        <f t="shared" si="13"/>
        <v>0.98499999999999999</v>
      </c>
      <c r="BV61" s="89">
        <f t="shared" si="13"/>
        <v>0.98499999999999999</v>
      </c>
      <c r="BW61" s="89">
        <f t="shared" si="13"/>
        <v>0.98499999999999999</v>
      </c>
      <c r="BX61" s="89">
        <f t="shared" si="13"/>
        <v>0.98499999999999999</v>
      </c>
      <c r="BY61" s="89">
        <f t="shared" si="13"/>
        <v>0.98499999999999999</v>
      </c>
      <c r="BZ61" s="89">
        <f t="shared" si="13"/>
        <v>0.98499999999999999</v>
      </c>
      <c r="CA61" s="89">
        <f t="shared" si="13"/>
        <v>0.98499999999999999</v>
      </c>
      <c r="CB61" s="89">
        <f t="shared" si="13"/>
        <v>0.98499999999999999</v>
      </c>
      <c r="CC61" s="89">
        <f t="shared" si="13"/>
        <v>0.98499999999999999</v>
      </c>
      <c r="CD61" s="89">
        <f t="shared" si="13"/>
        <v>0.98499999999999999</v>
      </c>
    </row>
    <row r="62" spans="1:82">
      <c r="A62" s="148" t="s">
        <v>6</v>
      </c>
      <c r="B62" s="215">
        <v>0.99</v>
      </c>
      <c r="C62" s="216">
        <f>B62</f>
        <v>0.99</v>
      </c>
      <c r="D62" s="216">
        <f t="shared" si="12"/>
        <v>0.99</v>
      </c>
      <c r="E62" s="216">
        <f t="shared" si="12"/>
        <v>0.99</v>
      </c>
      <c r="F62" s="216">
        <f t="shared" si="12"/>
        <v>0.99</v>
      </c>
      <c r="G62" s="216">
        <f t="shared" si="12"/>
        <v>0.99</v>
      </c>
      <c r="H62" s="216">
        <f t="shared" si="12"/>
        <v>0.99</v>
      </c>
      <c r="I62" s="216">
        <f t="shared" si="12"/>
        <v>0.99</v>
      </c>
      <c r="J62" s="216">
        <f t="shared" si="12"/>
        <v>0.99</v>
      </c>
      <c r="K62" s="216">
        <f t="shared" si="12"/>
        <v>0.99</v>
      </c>
      <c r="L62" s="216">
        <f t="shared" si="12"/>
        <v>0.99</v>
      </c>
      <c r="M62" s="216">
        <f t="shared" si="12"/>
        <v>0.99</v>
      </c>
      <c r="N62" s="216">
        <f t="shared" si="12"/>
        <v>0.99</v>
      </c>
      <c r="O62" s="216">
        <f t="shared" si="12"/>
        <v>0.99</v>
      </c>
      <c r="P62" s="216">
        <f t="shared" si="12"/>
        <v>0.99</v>
      </c>
      <c r="Q62" s="216">
        <f t="shared" si="12"/>
        <v>0.99</v>
      </c>
      <c r="R62" s="216">
        <f t="shared" si="12"/>
        <v>0.99</v>
      </c>
      <c r="S62" s="216">
        <f t="shared" si="12"/>
        <v>0.99</v>
      </c>
      <c r="T62" s="216">
        <f t="shared" si="12"/>
        <v>0.99</v>
      </c>
      <c r="U62" s="216">
        <f t="shared" si="12"/>
        <v>0.99</v>
      </c>
      <c r="V62" s="216">
        <f t="shared" si="12"/>
        <v>0.99</v>
      </c>
      <c r="W62" s="216">
        <f t="shared" si="12"/>
        <v>0.99</v>
      </c>
      <c r="X62" s="216">
        <f t="shared" si="12"/>
        <v>0.99</v>
      </c>
      <c r="Y62" s="216">
        <f t="shared" si="12"/>
        <v>0.99</v>
      </c>
      <c r="Z62" s="216">
        <f t="shared" si="12"/>
        <v>0.99</v>
      </c>
      <c r="AA62" s="216">
        <f t="shared" si="12"/>
        <v>0.99</v>
      </c>
      <c r="AB62" s="216">
        <f t="shared" si="12"/>
        <v>0.99</v>
      </c>
      <c r="AC62" s="216">
        <f t="shared" si="12"/>
        <v>0.99</v>
      </c>
      <c r="AD62" s="216">
        <f t="shared" si="12"/>
        <v>0.99</v>
      </c>
      <c r="AE62" s="342">
        <f t="shared" si="12"/>
        <v>0.99</v>
      </c>
      <c r="AF62" s="342">
        <f t="shared" si="12"/>
        <v>0.99</v>
      </c>
      <c r="AG62" s="342">
        <f t="shared" si="12"/>
        <v>0.99</v>
      </c>
      <c r="AH62" s="342">
        <f t="shared" si="12"/>
        <v>0.99</v>
      </c>
      <c r="AI62" s="342">
        <f t="shared" si="12"/>
        <v>0.99</v>
      </c>
      <c r="AJ62" s="342">
        <f t="shared" si="12"/>
        <v>0.99</v>
      </c>
      <c r="AK62" s="342">
        <f t="shared" si="12"/>
        <v>0.99</v>
      </c>
      <c r="AL62" s="342">
        <f t="shared" si="12"/>
        <v>0.99</v>
      </c>
      <c r="AM62" s="342">
        <f t="shared" si="12"/>
        <v>0.99</v>
      </c>
      <c r="AN62" s="342">
        <f t="shared" si="12"/>
        <v>0.99</v>
      </c>
      <c r="AO62" s="342">
        <f t="shared" si="12"/>
        <v>0.99</v>
      </c>
      <c r="AP62" s="342">
        <f t="shared" si="12"/>
        <v>0.99</v>
      </c>
      <c r="AQ62" s="342">
        <f t="shared" si="12"/>
        <v>0.99</v>
      </c>
      <c r="AR62" s="342">
        <f t="shared" si="12"/>
        <v>0.99</v>
      </c>
      <c r="AS62" s="342">
        <f t="shared" si="12"/>
        <v>0.99</v>
      </c>
      <c r="AT62" s="342">
        <f t="shared" si="12"/>
        <v>0.99</v>
      </c>
      <c r="AU62" s="342">
        <f t="shared" si="12"/>
        <v>0.99</v>
      </c>
      <c r="AV62" s="342">
        <f t="shared" si="12"/>
        <v>0.99</v>
      </c>
      <c r="AW62" s="342">
        <f t="shared" si="12"/>
        <v>0.99</v>
      </c>
      <c r="AX62" s="342">
        <f t="shared" si="12"/>
        <v>0.99</v>
      </c>
      <c r="AY62" s="342">
        <f t="shared" si="12"/>
        <v>0.99</v>
      </c>
      <c r="AZ62" s="216">
        <f t="shared" si="12"/>
        <v>0.99</v>
      </c>
      <c r="BA62" s="216">
        <f t="shared" si="12"/>
        <v>0.99</v>
      </c>
      <c r="BB62" s="216">
        <f t="shared" si="12"/>
        <v>0.99</v>
      </c>
      <c r="BC62" s="216">
        <f t="shared" si="12"/>
        <v>0.99</v>
      </c>
      <c r="BD62" s="216">
        <f t="shared" si="12"/>
        <v>0.99</v>
      </c>
      <c r="BE62" s="216">
        <f t="shared" si="12"/>
        <v>0.99</v>
      </c>
      <c r="BF62" s="216">
        <f t="shared" si="12"/>
        <v>0.99</v>
      </c>
      <c r="BG62" s="216">
        <f t="shared" si="12"/>
        <v>0.99</v>
      </c>
      <c r="BH62" s="216">
        <f t="shared" si="12"/>
        <v>0.99</v>
      </c>
      <c r="BI62" s="216">
        <f t="shared" si="12"/>
        <v>0.99</v>
      </c>
      <c r="BJ62" s="216">
        <f t="shared" si="12"/>
        <v>0.99</v>
      </c>
      <c r="BK62" s="216">
        <f t="shared" si="12"/>
        <v>0.99</v>
      </c>
      <c r="BL62" s="216">
        <f t="shared" si="12"/>
        <v>0.99</v>
      </c>
      <c r="BM62" s="216">
        <f t="shared" si="12"/>
        <v>0.99</v>
      </c>
      <c r="BN62" s="216">
        <f t="shared" si="12"/>
        <v>0.99</v>
      </c>
      <c r="BO62" s="216">
        <f t="shared" ref="BO62" si="14">BN62</f>
        <v>0.99</v>
      </c>
      <c r="BP62" s="216">
        <f t="shared" si="13"/>
        <v>0.99</v>
      </c>
      <c r="BQ62" s="216">
        <f t="shared" si="13"/>
        <v>0.99</v>
      </c>
      <c r="BR62" s="216">
        <f t="shared" si="13"/>
        <v>0.99</v>
      </c>
      <c r="BS62" s="216">
        <f t="shared" si="13"/>
        <v>0.99</v>
      </c>
      <c r="BT62" s="216">
        <f t="shared" si="13"/>
        <v>0.99</v>
      </c>
      <c r="BU62" s="216">
        <f t="shared" si="13"/>
        <v>0.99</v>
      </c>
      <c r="BV62" s="216">
        <f t="shared" si="13"/>
        <v>0.99</v>
      </c>
      <c r="BW62" s="216">
        <f t="shared" si="13"/>
        <v>0.99</v>
      </c>
      <c r="BX62" s="216">
        <f t="shared" si="13"/>
        <v>0.99</v>
      </c>
      <c r="BY62" s="216">
        <f t="shared" si="13"/>
        <v>0.99</v>
      </c>
      <c r="BZ62" s="216">
        <f t="shared" si="13"/>
        <v>0.99</v>
      </c>
      <c r="CA62" s="216">
        <f t="shared" si="13"/>
        <v>0.99</v>
      </c>
      <c r="CB62" s="216">
        <f t="shared" si="13"/>
        <v>0.99</v>
      </c>
      <c r="CC62" s="216">
        <f t="shared" si="13"/>
        <v>0.99</v>
      </c>
      <c r="CD62" s="216">
        <f t="shared" si="13"/>
        <v>0.99</v>
      </c>
    </row>
    <row r="64" spans="1:82" s="184" customFormat="1">
      <c r="A64" s="87" t="s">
        <v>132</v>
      </c>
      <c r="B64" s="4" t="s">
        <v>231</v>
      </c>
      <c r="AE64" s="250"/>
      <c r="AF64" s="250"/>
      <c r="AG64" s="250"/>
      <c r="AH64" s="250"/>
      <c r="AI64" s="250"/>
      <c r="AJ64" s="250"/>
      <c r="AK64" s="250"/>
      <c r="AL64" s="250"/>
      <c r="AM64" s="250"/>
      <c r="AN64" s="250"/>
      <c r="AO64" s="250"/>
      <c r="AP64" s="250"/>
      <c r="AQ64" s="250"/>
      <c r="AR64" s="250"/>
      <c r="AS64" s="250"/>
      <c r="AT64" s="250"/>
      <c r="AU64" s="250"/>
      <c r="AV64" s="250"/>
      <c r="AW64" s="250"/>
      <c r="AX64" s="250"/>
      <c r="AY64" s="250"/>
    </row>
    <row r="65" spans="1:82" s="184" customFormat="1">
      <c r="A65" s="206" t="s">
        <v>46</v>
      </c>
      <c r="B65" s="196">
        <f>PopulationSizes!B22*SexualBehaviour!B5*SexualBehaviour!B17*SexualBehaviour!B52%</f>
        <v>28793.189100000003</v>
      </c>
      <c r="C65" s="196">
        <f>PopulationSizes!C22*SexualBehaviour!C5*SexualBehaviour!C17*SexualBehaviour!C52%</f>
        <v>29582.486700000005</v>
      </c>
      <c r="D65" s="196">
        <f>PopulationSizes!D22*SexualBehaviour!D5*SexualBehaviour!D17*SexualBehaviour!D52%</f>
        <v>30387.4506</v>
      </c>
      <c r="E65" s="196">
        <f>PopulationSizes!E22*SexualBehaviour!E5*SexualBehaviour!E17*SexualBehaviour!E52%</f>
        <v>31213.962</v>
      </c>
      <c r="F65" s="196">
        <f>PopulationSizes!F22*SexualBehaviour!F5*SexualBehaviour!F17*SexualBehaviour!F52%</f>
        <v>32068.206300000002</v>
      </c>
      <c r="G65" s="196">
        <f>PopulationSizes!G22*SexualBehaviour!G5*SexualBehaviour!G17*SexualBehaviour!G52%</f>
        <v>32953.3776</v>
      </c>
      <c r="H65" s="196">
        <f>PopulationSizes!H22*SexualBehaviour!H5*SexualBehaviour!H17*SexualBehaviour!H52%</f>
        <v>33871.199700000005</v>
      </c>
      <c r="I65" s="196">
        <f>PopulationSizes!I22*SexualBehaviour!I5*SexualBehaviour!I17*SexualBehaviour!I52%</f>
        <v>34823.497799999997</v>
      </c>
      <c r="J65" s="196">
        <f>PopulationSizes!J22*SexualBehaviour!J5*SexualBehaviour!J17*SexualBehaviour!J52%</f>
        <v>35813.770199999999</v>
      </c>
      <c r="K65" s="196">
        <f>PopulationSizes!K22*SexualBehaviour!K5*SexualBehaviour!K17*SexualBehaviour!K52%</f>
        <v>36850.635900000001</v>
      </c>
      <c r="L65" s="196">
        <f>PopulationSizes!L22*SexualBehaviour!L5*SexualBehaviour!L17*SexualBehaviour!L52%</f>
        <v>37943.727899999998</v>
      </c>
      <c r="M65" s="196">
        <f>PopulationSizes!M22*SexualBehaviour!M5*SexualBehaviour!M17*SexualBehaviour!M52%</f>
        <v>39104.453700000005</v>
      </c>
      <c r="N65" s="196">
        <f>PopulationSizes!N22*SexualBehaviour!N5*SexualBehaviour!N17*SexualBehaviour!N52%</f>
        <v>40317.958200000001</v>
      </c>
      <c r="O65" s="196">
        <f>PopulationSizes!O22*SexualBehaviour!O5*SexualBehaviour!O17*SexualBehaviour!O52%</f>
        <v>41576.687100000003</v>
      </c>
      <c r="P65" s="196">
        <f>PopulationSizes!P22*SexualBehaviour!P5*SexualBehaviour!P17*SexualBehaviour!P52%</f>
        <v>42857.014200000005</v>
      </c>
      <c r="Q65" s="196">
        <f>PopulationSizes!Q22*SexualBehaviour!Q5*SexualBehaviour!Q17*SexualBehaviour!Q52%</f>
        <v>44108.493000000002</v>
      </c>
      <c r="R65" s="196">
        <f>PopulationSizes!R22*SexualBehaviour!R5*SexualBehaviour!R17*SexualBehaviour!R52%</f>
        <v>45467.658600000002</v>
      </c>
      <c r="S65" s="196">
        <f>PopulationSizes!S22*SexualBehaviour!S5*SexualBehaviour!S17*SexualBehaviour!S52%</f>
        <v>46871.034599999999</v>
      </c>
      <c r="T65" s="196">
        <f>PopulationSizes!T22*SexualBehaviour!T5*SexualBehaviour!T17*SexualBehaviour!T52%</f>
        <v>48321.967200000006</v>
      </c>
      <c r="U65" s="196">
        <f>PopulationSizes!U22*SexualBehaviour!U5*SexualBehaviour!U17*SexualBehaviour!U52%</f>
        <v>49824.816600000006</v>
      </c>
      <c r="V65" s="196">
        <f>PopulationSizes!V22*SexualBehaviour!V5*SexualBehaviour!V17*SexualBehaviour!V52%</f>
        <v>51382.421999999999</v>
      </c>
      <c r="W65" s="196">
        <f>PopulationSizes!W22*SexualBehaviour!W5*SexualBehaviour!W17*SexualBehaviour!W52%</f>
        <v>52993.2117</v>
      </c>
      <c r="X65" s="196">
        <f>PopulationSizes!X22*SexualBehaviour!X5*SexualBehaviour!X17*SexualBehaviour!X52%</f>
        <v>54654.397199999999</v>
      </c>
      <c r="Y65" s="196">
        <f>PopulationSizes!Y22*SexualBehaviour!Y5*SexualBehaviour!Y17*SexualBehaviour!Y52%</f>
        <v>56362.530899999998</v>
      </c>
      <c r="Z65" s="196">
        <f>PopulationSizes!Z22*SexualBehaviour!Z5*SexualBehaviour!Z17*SexualBehaviour!Z52%</f>
        <v>58112.390700000004</v>
      </c>
      <c r="AA65" s="196">
        <f>PopulationSizes!AA22*SexualBehaviour!AA5*SexualBehaviour!AA17*SexualBehaviour!AA52%</f>
        <v>59897.689800000007</v>
      </c>
      <c r="AB65" s="196">
        <f>PopulationSizes!AB22*SexualBehaviour!AB5*SexualBehaviour!AB17*SexualBehaviour!AB52%</f>
        <v>61713.510300000002</v>
      </c>
      <c r="AC65" s="196">
        <f>PopulationSizes!AC22*SexualBehaviour!AC5*SexualBehaviour!AC17*SexualBehaviour!AC52%</f>
        <v>63556.303200000002</v>
      </c>
      <c r="AD65" s="196">
        <f>PopulationSizes!AD22*SexualBehaviour!AD5*SexualBehaviour!AD17*SexualBehaviour!AD52%</f>
        <v>65414.154000000002</v>
      </c>
      <c r="AE65" s="250">
        <f>PopulationSizes!AE22*SexualBehaviour!AE5*SexualBehaviour!AE17*SexualBehaviour!AE52%</f>
        <v>67268.607900000003</v>
      </c>
      <c r="AF65" s="250">
        <f>PopulationSizes!AF22*SexualBehaviour!AF5*SexualBehaviour!AF17*SexualBehaviour!AF52%</f>
        <v>103652.87985000001</v>
      </c>
      <c r="AG65" s="250">
        <f>PopulationSizes!AG22*SexualBehaviour!AG5*SexualBehaviour!AG17*SexualBehaviour!AG52%</f>
        <v>141823.11000000002</v>
      </c>
      <c r="AH65" s="250">
        <f>PopulationSizes!AH22*SexualBehaviour!AH5*SexualBehaviour!AH17*SexualBehaviour!AH52%</f>
        <v>181752.14850000001</v>
      </c>
      <c r="AI65" s="250">
        <f>PopulationSizes!AI22*SexualBehaviour!AI5*SexualBehaviour!AI17*SexualBehaviour!AI52%</f>
        <v>223469.7309</v>
      </c>
      <c r="AJ65" s="250">
        <f>PopulationSizes!AJ22*SexualBehaviour!AJ5*SexualBehaviour!AJ17*SexualBehaviour!AJ52%</f>
        <v>267055.86179999996</v>
      </c>
      <c r="AK65" s="250">
        <f>PopulationSizes!AK22*SexualBehaviour!AK5*SexualBehaviour!AK17*SexualBehaviour!AK52%</f>
        <v>312585.9828</v>
      </c>
      <c r="AL65" s="250">
        <f>PopulationSizes!AL22*SexualBehaviour!AL5*SexualBehaviour!AL17*SexualBehaviour!AL52%</f>
        <v>360136.37205000006</v>
      </c>
      <c r="AM65" s="250">
        <f>PopulationSizes!AM22*SexualBehaviour!AM5*SexualBehaviour!AM17*SexualBehaviour!AM52%</f>
        <v>409838.52</v>
      </c>
      <c r="AN65" s="250">
        <f>PopulationSizes!AN22*SexualBehaviour!AN5*SexualBehaviour!AN17*SexualBehaviour!AN52%</f>
        <v>461826.07185000007</v>
      </c>
      <c r="AO65" s="250">
        <f>PopulationSizes!AO22*SexualBehaviour!AO5*SexualBehaviour!AO17*SexualBehaviour!AO52%</f>
        <v>516196.98000000004</v>
      </c>
      <c r="AP65" s="250">
        <f>PopulationSizes!AP22*SexualBehaviour!AP5*SexualBehaviour!AP17*SexualBehaviour!AP52%</f>
        <v>528972.46739999996</v>
      </c>
      <c r="AQ65" s="250">
        <f>PopulationSizes!AQ22*SexualBehaviour!AQ5*SexualBehaviour!AQ17*SexualBehaviour!AQ52%</f>
        <v>542145.84840000002</v>
      </c>
      <c r="AR65" s="250">
        <f>PopulationSizes!AR22*SexualBehaviour!AR5*SexualBehaviour!AR17*SexualBehaviour!AR52%</f>
        <v>555719.86080000002</v>
      </c>
      <c r="AS65" s="250">
        <f>PopulationSizes!AS22*SexualBehaviour!AS5*SexualBehaviour!AS17*SexualBehaviour!AS52%</f>
        <v>569664.38880000007</v>
      </c>
      <c r="AT65" s="250">
        <f>PopulationSizes!AT22*SexualBehaviour!AT5*SexualBehaviour!AT17*SexualBehaviour!AT52%</f>
        <v>583893.64800000004</v>
      </c>
      <c r="AU65" s="250">
        <f>PopulationSizes!AU22*SexualBehaviour!AU5*SexualBehaviour!AU17*SexualBehaviour!AU52%</f>
        <v>598299.03899999999</v>
      </c>
      <c r="AV65" s="250">
        <f>PopulationSizes!AV22*SexualBehaviour!AV5*SexualBehaviour!AV17*SexualBehaviour!AV52%</f>
        <v>612789.30180000002</v>
      </c>
      <c r="AW65" s="250">
        <f>PopulationSizes!AW22*SexualBehaviour!AW5*SexualBehaviour!AW17*SexualBehaviour!AW52%</f>
        <v>627310.89720000001</v>
      </c>
      <c r="AX65" s="250">
        <f>PopulationSizes!AX22*SexualBehaviour!AX5*SexualBehaviour!AX17*SexualBehaviour!AX52%</f>
        <v>641877.51419999998</v>
      </c>
      <c r="AY65" s="250">
        <f>PopulationSizes!AY22*SexualBehaviour!AY5*SexualBehaviour!AY17*SexualBehaviour!AY52%</f>
        <v>656599.27320000005</v>
      </c>
      <c r="AZ65" s="196">
        <f>PopulationSizes!AZ22*SexualBehaviour!AZ5*SexualBehaviour!AZ17*SexualBehaviour!AZ52%</f>
        <v>671725.0098</v>
      </c>
      <c r="BA65" s="196">
        <f>PopulationSizes!BA22*SexualBehaviour!BA5*SexualBehaviour!BA17*SexualBehaviour!BA52%</f>
        <v>686504.26260000002</v>
      </c>
      <c r="BB65" s="196">
        <f>PopulationSizes!BB22*SexualBehaviour!BB5*SexualBehaviour!BB17*SexualBehaviour!BB52%</f>
        <v>701232.10560000001</v>
      </c>
      <c r="BC65" s="196">
        <f>PopulationSizes!BC22*SexualBehaviour!BC5*SexualBehaviour!BC17*SexualBehaviour!BC52%</f>
        <v>715862.60459999996</v>
      </c>
      <c r="BD65" s="196">
        <f>PopulationSizes!BD22*SexualBehaviour!BD5*SexualBehaviour!BD17*SexualBehaviour!BD52%</f>
        <v>730351.65059999994</v>
      </c>
      <c r="BE65" s="196">
        <f>PopulationSizes!BE22*SexualBehaviour!BE5*SexualBehaviour!BE17*SexualBehaviour!BE52%</f>
        <v>744662.13119999995</v>
      </c>
      <c r="BF65" s="196">
        <f>PopulationSizes!BF22*SexualBehaviour!BF5*SexualBehaviour!BF17*SexualBehaviour!BF52%</f>
        <v>758787.65820000006</v>
      </c>
      <c r="BG65" s="196">
        <f>PopulationSizes!BG22*SexualBehaviour!BG5*SexualBehaviour!BG17*SexualBehaviour!BG52%</f>
        <v>772727.92739999993</v>
      </c>
      <c r="BH65" s="196">
        <f>PopulationSizes!BH22*SexualBehaviour!BH5*SexualBehaviour!BH17*SexualBehaviour!BH52%</f>
        <v>786506.97060000012</v>
      </c>
      <c r="BI65" s="196">
        <f>PopulationSizes!BI22*SexualBehaviour!BI5*SexualBehaviour!BI17*SexualBehaviour!BI52%</f>
        <v>800161.29180000001</v>
      </c>
      <c r="BJ65" s="196">
        <f>PopulationSizes!BJ22*SexualBehaviour!BJ5*SexualBehaviour!BJ17*SexualBehaviour!BJ52%</f>
        <v>813722.52780000004</v>
      </c>
      <c r="BK65" s="196">
        <f>PopulationSizes!BK22*SexualBehaviour!BK5*SexualBehaviour!BK17*SexualBehaviour!BK52%</f>
        <v>827223.83640000003</v>
      </c>
      <c r="BL65" s="196">
        <f>PopulationSizes!BL22*SexualBehaviour!BL5*SexualBehaviour!BL17*SexualBehaviour!BL52%</f>
        <v>840693.81240000005</v>
      </c>
      <c r="BM65" s="196">
        <f>PopulationSizes!BM22*SexualBehaviour!BM5*SexualBehaviour!BM17*SexualBehaviour!BM52%</f>
        <v>854156.48759999999</v>
      </c>
      <c r="BN65" s="196">
        <f>PopulationSizes!BN22*SexualBehaviour!BN5*SexualBehaviour!BN17*SexualBehaviour!BN52%</f>
        <v>867651.40800000005</v>
      </c>
      <c r="BO65" s="196">
        <f>PopulationSizes!BO22*SexualBehaviour!BO5*SexualBehaviour!BO17*SexualBehaviour!BO52%</f>
        <v>881242.75979999988</v>
      </c>
      <c r="BP65" s="196">
        <f>PopulationSizes!BP22*SexualBehaviour!BP5*SexualBehaviour!BP17*SexualBehaviour!BP52%</f>
        <v>894943.01520000014</v>
      </c>
      <c r="BQ65" s="196">
        <f>PopulationSizes!BQ22*SexualBehaviour!BQ5*SexualBehaviour!BQ17*SexualBehaviour!BQ52%</f>
        <v>908720.23320000013</v>
      </c>
      <c r="BR65" s="196">
        <f>PopulationSizes!BR22*SexualBehaviour!BR5*SexualBehaviour!BR17*SexualBehaviour!BR52%</f>
        <v>922503.23100000003</v>
      </c>
      <c r="BS65" s="196">
        <f>PopulationSizes!BS22*SexualBehaviour!BS5*SexualBehaviour!BS17*SexualBehaviour!BS52%</f>
        <v>936238.77359999996</v>
      </c>
      <c r="BT65" s="196">
        <f>PopulationSizes!BT22*SexualBehaviour!BT5*SexualBehaviour!BT17*SexualBehaviour!BT52%</f>
        <v>949916.51819999993</v>
      </c>
      <c r="BU65" s="196">
        <f>PopulationSizes!BU22*SexualBehaviour!BU5*SexualBehaviour!BU17*SexualBehaviour!BU52%</f>
        <v>963498.43980000005</v>
      </c>
      <c r="BV65" s="196">
        <f>PopulationSizes!BV22*SexualBehaviour!BV5*SexualBehaviour!BV17*SexualBehaviour!BV52%</f>
        <v>976917.91859999998</v>
      </c>
      <c r="BW65" s="196">
        <f>PopulationSizes!BW22*SexualBehaviour!BW5*SexualBehaviour!BW17*SexualBehaviour!BW52%</f>
        <v>990100.12140000006</v>
      </c>
      <c r="BX65" s="196">
        <f>PopulationSizes!BX22*SexualBehaviour!BX5*SexualBehaviour!BX17*SexualBehaviour!BX52%</f>
        <v>1002974.4737999999</v>
      </c>
      <c r="BY65" s="196">
        <f>PopulationSizes!BY22*SexualBehaviour!BY5*SexualBehaviour!BY17*SexualBehaviour!BY52%</f>
        <v>1015497.7794</v>
      </c>
      <c r="BZ65" s="196">
        <f>PopulationSizes!BZ22*SexualBehaviour!BZ5*SexualBehaviour!BZ17*SexualBehaviour!BZ52%</f>
        <v>1027641.1392000001</v>
      </c>
      <c r="CA65" s="196">
        <f>PopulationSizes!CA22*SexualBehaviour!CA5*SexualBehaviour!CA17*SexualBehaviour!CA52%</f>
        <v>1039390.8642000002</v>
      </c>
      <c r="CB65" s="196">
        <f>PopulationSizes!CB22*SexualBehaviour!CB5*SexualBehaviour!CB17*SexualBehaviour!CB52%</f>
        <v>1050751.5174</v>
      </c>
      <c r="CC65" s="196">
        <f>PopulationSizes!CC22*SexualBehaviour!CC5*SexualBehaviour!CC17*SexualBehaviour!CC52%</f>
        <v>1061776.0296</v>
      </c>
      <c r="CD65" s="196">
        <f>PopulationSizes!CD22*SexualBehaviour!CD5*SexualBehaviour!CD17*SexualBehaviour!CD52%</f>
        <v>1072512.7686000001</v>
      </c>
    </row>
    <row r="66" spans="1:82" s="184" customFormat="1">
      <c r="A66" s="184" t="s">
        <v>23</v>
      </c>
      <c r="B66" s="196">
        <f>PopulationSizes!B23*SexualBehaviour!B6*SexualBehaviour!B18*SexualBehaviour!B53%</f>
        <v>168670.16100000002</v>
      </c>
      <c r="C66" s="196">
        <f>PopulationSizes!C23*SexualBehaviour!C6*SexualBehaviour!C18*SexualBehaviour!C53%</f>
        <v>173293.85700000005</v>
      </c>
      <c r="D66" s="196">
        <f>PopulationSizes!D23*SexualBehaviour!D6*SexualBehaviour!D18*SexualBehaviour!D53%</f>
        <v>178009.32600000003</v>
      </c>
      <c r="E66" s="196">
        <f>PopulationSizes!E23*SexualBehaviour!E6*SexualBehaviour!E18*SexualBehaviour!E53%</f>
        <v>182851.02</v>
      </c>
      <c r="F66" s="196">
        <f>PopulationSizes!F23*SexualBehaviour!F6*SexualBehaviour!F18*SexualBehaviour!F53%</f>
        <v>187855.17300000001</v>
      </c>
      <c r="G66" s="196">
        <f>PopulationSizes!G23*SexualBehaviour!G6*SexualBehaviour!G18*SexualBehaviour!G53%</f>
        <v>193040.49600000001</v>
      </c>
      <c r="H66" s="196">
        <f>PopulationSizes!H23*SexualBehaviour!H6*SexualBehaviour!H18*SexualBehaviour!H53%</f>
        <v>198417.08700000003</v>
      </c>
      <c r="I66" s="196">
        <f>PopulationSizes!I23*SexualBehaviour!I6*SexualBehaviour!I18*SexualBehaviour!I53%</f>
        <v>203995.63799999998</v>
      </c>
      <c r="J66" s="196">
        <f>PopulationSizes!J23*SexualBehaviour!J6*SexualBehaviour!J18*SexualBehaviour!J53%</f>
        <v>209796.64199999999</v>
      </c>
      <c r="K66" s="196">
        <f>PopulationSizes!K23*SexualBehaviour!K6*SexualBehaviour!K18*SexualBehaviour!K53%</f>
        <v>215870.58900000004</v>
      </c>
      <c r="L66" s="196">
        <f>PopulationSizes!L23*SexualBehaviour!L6*SexualBehaviour!L18*SexualBehaviour!L53%</f>
        <v>222273.90900000001</v>
      </c>
      <c r="M66" s="196">
        <f>PopulationSizes!M23*SexualBehaviour!M6*SexualBehaviour!M18*SexualBehaviour!M53%</f>
        <v>229073.427</v>
      </c>
      <c r="N66" s="196">
        <f>PopulationSizes!N23*SexualBehaviour!N6*SexualBehaviour!N18*SexualBehaviour!N53%</f>
        <v>236182.122</v>
      </c>
      <c r="O66" s="196">
        <f>PopulationSizes!O23*SexualBehaviour!O6*SexualBehaviour!O18*SexualBehaviour!O53%</f>
        <v>243555.74099999998</v>
      </c>
      <c r="P66" s="196">
        <f>PopulationSizes!P23*SexualBehaviour!P6*SexualBehaviour!P18*SexualBehaviour!P53%</f>
        <v>251055.88200000007</v>
      </c>
      <c r="Q66" s="196">
        <f>PopulationSizes!Q23*SexualBehaviour!Q6*SexualBehaviour!Q18*SexualBehaviour!Q53%</f>
        <v>258387.03000000006</v>
      </c>
      <c r="R66" s="196">
        <f>PopulationSizes!R23*SexualBehaviour!R6*SexualBehaviour!R18*SexualBehaviour!R53%</f>
        <v>266351.66949006007</v>
      </c>
      <c r="S66" s="196">
        <f>PopulationSizes!S23*SexualBehaviour!S6*SexualBehaviour!S18*SexualBehaviour!S53%</f>
        <v>274575.45739931997</v>
      </c>
      <c r="T66" s="196">
        <f>PopulationSizes!T23*SexualBehaviour!T6*SexualBehaviour!T18*SexualBehaviour!T53%</f>
        <v>283089.32686584</v>
      </c>
      <c r="U66" s="196">
        <f>PopulationSizes!U23*SexualBehaviour!U6*SexualBehaviour!U18*SexualBehaviour!U53%</f>
        <v>291937.39810092002</v>
      </c>
      <c r="V66" s="196">
        <f>PopulationSizes!V23*SexualBehaviour!V6*SexualBehaviour!V18*SexualBehaviour!V53%</f>
        <v>301190.25847679999</v>
      </c>
      <c r="W66" s="196">
        <f>PopulationSizes!W23*SexualBehaviour!W6*SexualBehaviour!W18*SexualBehaviour!W53%</f>
        <v>311023.43085330009</v>
      </c>
      <c r="X66" s="196">
        <f>PopulationSizes!X23*SexualBehaviour!X6*SexualBehaviour!X18*SexualBehaviour!X53%</f>
        <v>321948.13000284007</v>
      </c>
      <c r="Y66" s="196">
        <f>PopulationSizes!Y23*SexualBehaviour!Y6*SexualBehaviour!Y18*SexualBehaviour!Y53%</f>
        <v>335503.30127985001</v>
      </c>
      <c r="Z66" s="196">
        <f>PopulationSizes!Z23*SexualBehaviour!Z6*SexualBehaviour!Z18*SexualBehaviour!Z53%</f>
        <v>356050.45710926998</v>
      </c>
      <c r="AA66" s="196">
        <f>PopulationSizes!AA23*SexualBehaviour!AA6*SexualBehaviour!AA18*SexualBehaviour!AA53%</f>
        <v>395238.20229036</v>
      </c>
      <c r="AB66" s="196">
        <f>PopulationSizes!AB23*SexualBehaviour!AB6*SexualBehaviour!AB18*SexualBehaviour!AB53%</f>
        <v>481099.61056013999</v>
      </c>
      <c r="AC66" s="196">
        <f>PopulationSizes!AC23*SexualBehaviour!AC6*SexualBehaviour!AC18*SexualBehaviour!AC53%</f>
        <v>670463.30237832002</v>
      </c>
      <c r="AD66" s="196">
        <f>PopulationSizes!AD23*SexualBehaviour!AD6*SexualBehaviour!AD18*SexualBehaviour!AD53%</f>
        <v>1049315.2953822</v>
      </c>
      <c r="AE66" s="250">
        <f>PopulationSizes!AE23*SexualBehaviour!AE6*SexualBehaviour!AE18*SexualBehaviour!AE53%</f>
        <v>1690559.14865508</v>
      </c>
      <c r="AF66" s="250">
        <f>PopulationSizes!AF23*SexualBehaviour!AF6*SexualBehaviour!AF18*SexualBehaviour!AF53%</f>
        <v>2574006.6906714598</v>
      </c>
      <c r="AG66" s="250">
        <f>PopulationSizes!AG23*SexualBehaviour!AG6*SexualBehaviour!AG18*SexualBehaviour!AG53%</f>
        <v>3561336.5213744999</v>
      </c>
      <c r="AH66" s="250">
        <f>PopulationSizes!AH23*SexualBehaviour!AH6*SexualBehaviour!AH18*SexualBehaviour!AH53%</f>
        <v>4483004.1558568198</v>
      </c>
      <c r="AI66" s="250">
        <f>PopulationSizes!AI23*SexualBehaviour!AI6*SexualBehaviour!AI18*SexualBehaviour!AI53%</f>
        <v>5239521.9550050301</v>
      </c>
      <c r="AJ66" s="250">
        <f>PopulationSizes!AJ23*SexualBehaviour!AJ6*SexualBehaviour!AJ18*SexualBehaviour!AJ53%</f>
        <v>5818085.7775127999</v>
      </c>
      <c r="AK66" s="250">
        <f>PopulationSizes!AK23*SexualBehaviour!AK6*SexualBehaviour!AK18*SexualBehaviour!AK53%</f>
        <v>6252467.8277754011</v>
      </c>
      <c r="AL66" s="250">
        <f>PopulationSizes!AL23*SexualBehaviour!AL6*SexualBehaviour!AL18*SexualBehaviour!AL53%</f>
        <v>6586305.6668894095</v>
      </c>
      <c r="AM66" s="250">
        <f>PopulationSizes!AM23*SexualBehaviour!AM6*SexualBehaviour!AM18*SexualBehaviour!AM53%</f>
        <v>6856993.8731447989</v>
      </c>
      <c r="AN66" s="250">
        <f>PopulationSizes!AN23*SexualBehaviour!AN6*SexualBehaviour!AN18*SexualBehaviour!AN53%</f>
        <v>7090931.6146181701</v>
      </c>
      <c r="AO66" s="250">
        <f>PopulationSizes!AO23*SexualBehaviour!AO6*SexualBehaviour!AO18*SexualBehaviour!AO53%</f>
        <v>7304761.6506810002</v>
      </c>
      <c r="AP66" s="250">
        <f>PopulationSizes!AP23*SexualBehaviour!AP6*SexualBehaviour!AP18*SexualBehaviour!AP53%</f>
        <v>7508861.6746977894</v>
      </c>
      <c r="AQ66" s="250">
        <f>PopulationSizes!AQ23*SexualBehaviour!AQ6*SexualBehaviour!AQ18*SexualBehaviour!AQ53%</f>
        <v>7709580.0648286194</v>
      </c>
      <c r="AR66" s="250">
        <f>PopulationSizes!AR23*SexualBehaviour!AR6*SexualBehaviour!AR18*SexualBehaviour!AR53%</f>
        <v>7910677.1509127999</v>
      </c>
      <c r="AS66" s="250">
        <f>PopulationSizes!AS23*SexualBehaviour!AS6*SexualBehaviour!AS18*SexualBehaviour!AS53%</f>
        <v>8113910.7328408789</v>
      </c>
      <c r="AT66" s="250">
        <f>PopulationSizes!AT23*SexualBehaviour!AT6*SexualBehaviour!AT18*SexualBehaviour!AT53%</f>
        <v>8319358.8476064</v>
      </c>
      <c r="AU66" s="250">
        <f>PopulationSizes!AU23*SexualBehaviour!AU6*SexualBehaviour!AU18*SexualBehaviour!AU53%</f>
        <v>8526237.6438310482</v>
      </c>
      <c r="AV66" s="250">
        <f>PopulationSizes!AV23*SexualBehaviour!AV6*SexualBehaviour!AV18*SexualBehaviour!AV53%</f>
        <v>8733692.6818703115</v>
      </c>
      <c r="AW66" s="250">
        <f>PopulationSizes!AW23*SexualBehaviour!AW6*SexualBehaviour!AW18*SexualBehaviour!AW53%</f>
        <v>8940659.6623667423</v>
      </c>
      <c r="AX66" s="250">
        <f>PopulationSizes!AX23*SexualBehaviour!AX6*SexualBehaviour!AX18*SexualBehaviour!AX53%</f>
        <v>9148268.3068368919</v>
      </c>
      <c r="AY66" s="250">
        <f>PopulationSizes!AY23*SexualBehaviour!AY6*SexualBehaviour!AY18*SexualBehaviour!AY53%</f>
        <v>9358088.0906759407</v>
      </c>
      <c r="AZ66" s="196">
        <f>PopulationSizes!AZ23*SexualBehaviour!AZ6*SexualBehaviour!AZ18*SexualBehaviour!AZ53%</f>
        <v>9573665.5080089122</v>
      </c>
      <c r="BA66" s="196">
        <f>PopulationSizes!BA23*SexualBehaviour!BA6*SexualBehaviour!BA18*SexualBehaviour!BA53%</f>
        <v>9784304.7140846699</v>
      </c>
      <c r="BB66" s="196">
        <f>PopulationSizes!BB23*SexualBehaviour!BB6*SexualBehaviour!BB18*SexualBehaviour!BB53%</f>
        <v>9994211.2092715222</v>
      </c>
      <c r="BC66" s="196">
        <f>PopulationSizes!BC23*SexualBehaviour!BC6*SexualBehaviour!BC18*SexualBehaviour!BC53%</f>
        <v>10202730.322893573</v>
      </c>
      <c r="BD66" s="196">
        <f>PopulationSizes!BD23*SexualBehaviour!BD6*SexualBehaviour!BD18*SexualBehaviour!BD53%</f>
        <v>10409233.397679273</v>
      </c>
      <c r="BE66" s="196">
        <f>PopulationSizes!BE23*SexualBehaviour!BE6*SexualBehaviour!BE18*SexualBehaviour!BE53%</f>
        <v>10613191.494407041</v>
      </c>
      <c r="BF66" s="196">
        <f>PopulationSizes!BF23*SexualBehaviour!BF6*SexualBehaviour!BF18*SexualBehaviour!BF53%</f>
        <v>10814513.566161692</v>
      </c>
      <c r="BG66" s="196">
        <f>PopulationSizes!BG23*SexualBehaviour!BG6*SexualBehaviour!BG18*SexualBehaviour!BG53%</f>
        <v>11013195.277375832</v>
      </c>
      <c r="BH66" s="196">
        <f>PopulationSizes!BH23*SexualBehaviour!BH6*SexualBehaviour!BH18*SexualBehaviour!BH53%</f>
        <v>11209579.137873273</v>
      </c>
      <c r="BI66" s="196">
        <f>PopulationSizes!BI23*SexualBehaviour!BI6*SexualBehaviour!BI18*SexualBehaviour!BI53%</f>
        <v>11404185.41574081</v>
      </c>
      <c r="BJ66" s="196">
        <f>PopulationSizes!BJ23*SexualBehaviour!BJ6*SexualBehaviour!BJ18*SexualBehaviour!BJ53%</f>
        <v>11597465.009987013</v>
      </c>
      <c r="BK66" s="196">
        <f>PopulationSizes!BK23*SexualBehaviour!BK6*SexualBehaviour!BK18*SexualBehaviour!BK53%</f>
        <v>11789890.497457381</v>
      </c>
      <c r="BL66" s="196">
        <f>PopulationSizes!BL23*SexualBehaviour!BL6*SexualBehaviour!BL18*SexualBehaviour!BL53%</f>
        <v>11981869.421486583</v>
      </c>
      <c r="BM66" s="196">
        <f>PopulationSizes!BM23*SexualBehaviour!BM6*SexualBehaviour!BM18*SexualBehaviour!BM53%</f>
        <v>12173744.29189842</v>
      </c>
      <c r="BN66" s="196">
        <f>PopulationSizes!BN23*SexualBehaviour!BN6*SexualBehaviour!BN18*SexualBehaviour!BN53%</f>
        <v>12366078.732453601</v>
      </c>
      <c r="BO66" s="196">
        <f>PopulationSizes!BO23*SexualBehaviour!BO6*SexualBehaviour!BO18*SexualBehaviour!BO53%</f>
        <v>12559787.547871411</v>
      </c>
      <c r="BP66" s="196">
        <f>PopulationSizes!BP23*SexualBehaviour!BP6*SexualBehaviour!BP18*SexualBehaviour!BP53%</f>
        <v>12755048.496414844</v>
      </c>
      <c r="BQ66" s="196">
        <f>PopulationSizes!BQ23*SexualBehaviour!BQ6*SexualBehaviour!BQ18*SexualBehaviour!BQ53%</f>
        <v>12951406.343507942</v>
      </c>
      <c r="BR66" s="196">
        <f>PopulationSizes!BR23*SexualBehaviour!BR6*SexualBehaviour!BR18*SexualBehaviour!BR53%</f>
        <v>13147846.566381451</v>
      </c>
      <c r="BS66" s="196">
        <f>PopulationSizes!BS23*SexualBehaviour!BS6*SexualBehaviour!BS18*SexualBehaviour!BS53%</f>
        <v>13343610.44074212</v>
      </c>
      <c r="BT66" s="196">
        <f>PopulationSizes!BT23*SexualBehaviour!BT6*SexualBehaviour!BT18*SexualBehaviour!BT53%</f>
        <v>13538550.557298692</v>
      </c>
      <c r="BU66" s="196">
        <f>PopulationSizes!BU23*SexualBehaviour!BU6*SexualBehaviour!BU18*SexualBehaviour!BU53%</f>
        <v>13732124.970127411</v>
      </c>
      <c r="BV66" s="196">
        <f>PopulationSizes!BV23*SexualBehaviour!BV6*SexualBehaviour!BV18*SexualBehaviour!BV53%</f>
        <v>13923384.189969873</v>
      </c>
      <c r="BW66" s="196">
        <f>PopulationSizes!BW23*SexualBehaviour!BW6*SexualBehaviour!BW18*SexualBehaviour!BW53%</f>
        <v>14111261.667248132</v>
      </c>
      <c r="BX66" s="196">
        <f>PopulationSizes!BX23*SexualBehaviour!BX6*SexualBehaviour!BX18*SexualBehaviour!BX53%</f>
        <v>14294751.550327713</v>
      </c>
      <c r="BY66" s="196">
        <f>PopulationSizes!BY23*SexualBehaviour!BY6*SexualBehaviour!BY18*SexualBehaviour!BY53%</f>
        <v>14473238.188639233</v>
      </c>
      <c r="BZ66" s="196">
        <f>PopulationSizes!BZ23*SexualBehaviour!BZ6*SexualBehaviour!BZ18*SexualBehaviour!BZ53%</f>
        <v>14646309.703280643</v>
      </c>
      <c r="CA66" s="196">
        <f>PopulationSizes!CA23*SexualBehaviour!CA6*SexualBehaviour!CA18*SexualBehaviour!CA53%</f>
        <v>14813770.993719392</v>
      </c>
      <c r="CB66" s="196">
        <f>PopulationSizes!CB23*SexualBehaviour!CB6*SexualBehaviour!CB18*SexualBehaviour!CB53%</f>
        <v>14975687.093466332</v>
      </c>
      <c r="CC66" s="196">
        <f>PopulationSizes!CC23*SexualBehaviour!CC6*SexualBehaviour!CC18*SexualBehaviour!CC53%</f>
        <v>15132812.391247323</v>
      </c>
      <c r="CD66" s="196">
        <f>PopulationSizes!CD23*SexualBehaviour!CD6*SexualBehaviour!CD18*SexualBehaviour!CD53%</f>
        <v>15285836.242277373</v>
      </c>
    </row>
    <row r="67" spans="1:82" s="187" customFormat="1">
      <c r="A67" s="187" t="s">
        <v>52</v>
      </c>
      <c r="B67" s="209">
        <f>PopulationSizes!B24*SexualBehaviour!B7*SexualBehaviour!B19*SexualBehaviour!B54%</f>
        <v>35920.49725</v>
      </c>
      <c r="C67" s="209">
        <f>PopulationSizes!C24*SexualBehaviour!C7*SexualBehaviour!C19*SexualBehaviour!C54%</f>
        <v>36905.17325</v>
      </c>
      <c r="D67" s="209">
        <f>PopulationSizes!D24*SexualBehaviour!D7*SexualBehaviour!D19*SexualBehaviour!D54%</f>
        <v>37909.393499999998</v>
      </c>
      <c r="E67" s="209">
        <f>PopulationSizes!E24*SexualBehaviour!E7*SexualBehaviour!E19*SexualBehaviour!E54%</f>
        <v>38940.495000000003</v>
      </c>
      <c r="F67" s="209">
        <f>PopulationSizes!F24*SexualBehaviour!F7*SexualBehaviour!F19*SexualBehaviour!F54%</f>
        <v>40006.19425</v>
      </c>
      <c r="G67" s="209">
        <f>PopulationSizes!G24*SexualBehaviour!G7*SexualBehaviour!G19*SexualBehaviour!G54%</f>
        <v>41110.475999999995</v>
      </c>
      <c r="H67" s="209">
        <f>PopulationSizes!H24*SexualBehaviour!H7*SexualBehaviour!H19*SexualBehaviour!H54%</f>
        <v>42255.49074999999</v>
      </c>
      <c r="I67" s="209">
        <f>PopulationSizes!I24*SexualBehaviour!I7*SexualBehaviour!I19*SexualBehaviour!I54%</f>
        <v>43443.515500000001</v>
      </c>
      <c r="J67" s="209">
        <f>PopulationSizes!J24*SexualBehaviour!J7*SexualBehaviour!J19*SexualBehaviour!J54%</f>
        <v>44678.914500000006</v>
      </c>
      <c r="K67" s="209">
        <f>PopulationSizes!K24*SexualBehaviour!K7*SexualBehaviour!K19*SexualBehaviour!K54%</f>
        <v>45972.440250000007</v>
      </c>
      <c r="L67" s="209">
        <f>PopulationSizes!L24*SexualBehaviour!L7*SexualBehaviour!L19*SexualBehaviour!L54%</f>
        <v>47336.110250000005</v>
      </c>
      <c r="M67" s="209">
        <f>PopulationSizes!M24*SexualBehaviour!M7*SexualBehaviour!M19*SexualBehaviour!M54%</f>
        <v>48784.155750000005</v>
      </c>
      <c r="N67" s="209">
        <f>PopulationSizes!N24*SexualBehaviour!N7*SexualBehaviour!N19*SexualBehaviour!N54%</f>
        <v>50298.044500000004</v>
      </c>
      <c r="O67" s="209">
        <f>PopulationSizes!O24*SexualBehaviour!O7*SexualBehaviour!O19*SexualBehaviour!O54%</f>
        <v>51868.352250000004</v>
      </c>
      <c r="P67" s="209">
        <f>PopulationSizes!P24*SexualBehaviour!P7*SexualBehaviour!P19*SexualBehaviour!P54%</f>
        <v>53466.139156045007</v>
      </c>
      <c r="Q67" s="209">
        <f>PopulationSizes!Q24*SexualBehaviour!Q7*SexualBehaviour!Q19*SexualBehaviour!Q54%</f>
        <v>55027.968037349994</v>
      </c>
      <c r="R67" s="209">
        <f>PopulationSizes!R24*SexualBehaviour!R7*SexualBehaviour!R19*SexualBehaviour!R54%</f>
        <v>56725.309623674999</v>
      </c>
      <c r="S67" s="209">
        <f>PopulationSizes!S24*SexualBehaviour!S7*SexualBehaviour!S19*SexualBehaviour!S54%</f>
        <v>58481.419752690002</v>
      </c>
      <c r="T67" s="209">
        <f>PopulationSizes!T24*SexualBehaviour!T7*SexualBehaviour!T19*SexualBehaviour!T54%</f>
        <v>60308.640995239999</v>
      </c>
      <c r="U67" s="209">
        <f>PopulationSizes!U24*SexualBehaviour!U7*SexualBehaviour!U19*SexualBehaviour!U54%</f>
        <v>62236.497804909995</v>
      </c>
      <c r="V67" s="209">
        <f>PopulationSizes!V24*SexualBehaviour!V7*SexualBehaviour!V19*SexualBehaviour!V54%</f>
        <v>64182.112694700001</v>
      </c>
      <c r="W67" s="209">
        <f>PopulationSizes!W24*SexualBehaviour!W7*SexualBehaviour!W19*SexualBehaviour!W54%</f>
        <v>66194.160434544989</v>
      </c>
      <c r="X67" s="209">
        <f>PopulationSizes!X24*SexualBehaviour!X7*SexualBehaviour!X19*SexualBehaviour!X54%</f>
        <v>136366.49399999998</v>
      </c>
      <c r="Y67" s="209">
        <f>PopulationSizes!Y24*SexualBehaviour!Y7*SexualBehaviour!Y19*SexualBehaviour!Y54%</f>
        <v>210942.60824999996</v>
      </c>
      <c r="Z67" s="209">
        <f>PopulationSizes!Z24*SexualBehaviour!Z7*SexualBehaviour!Z19*SexualBehaviour!Z54%</f>
        <v>289988.853</v>
      </c>
      <c r="AA67" s="209">
        <f>PopulationSizes!AA24*SexualBehaviour!AA7*SexualBehaviour!AA19*SexualBehaviour!AA54%</f>
        <v>373622.17749999999</v>
      </c>
      <c r="AB67" s="209">
        <f>PopulationSizes!AB24*SexualBehaviour!AB7*SexualBehaviour!AB19*SexualBehaviour!AB54%</f>
        <v>769897.34250000014</v>
      </c>
      <c r="AC67" s="209">
        <f>PopulationSizes!AC24*SexualBehaviour!AC7*SexualBehaviour!AC19*SexualBehaviour!AC54%</f>
        <v>1110041.548</v>
      </c>
      <c r="AD67" s="209">
        <f>PopulationSizes!AD24*SexualBehaviour!AD7*SexualBehaviour!AD19*SexualBehaviour!AD54%</f>
        <v>1468915.47</v>
      </c>
      <c r="AE67" s="343">
        <f>PopulationSizes!AE24*SexualBehaviour!AE7*SexualBehaviour!AE19*SexualBehaviour!AE54%</f>
        <v>1846238.0254999998</v>
      </c>
      <c r="AF67" s="343">
        <f>PopulationSizes!AF24*SexualBehaviour!AF7*SexualBehaviour!AF19*SexualBehaviour!AF54%</f>
        <v>2241382.7865000004</v>
      </c>
      <c r="AG67" s="343">
        <f>PopulationSizes!AG24*SexualBehaviour!AG7*SexualBehaviour!AG19*SexualBehaviour!AG54%</f>
        <v>2742402.9874999998</v>
      </c>
      <c r="AH67" s="343">
        <f>PopulationSizes!AH24*SexualBehaviour!AH7*SexualBehaviour!AH19*SexualBehaviour!AH54%</f>
        <v>3174389.1024999991</v>
      </c>
      <c r="AI67" s="343">
        <f>PopulationSizes!AI24*SexualBehaviour!AI7*SexualBehaviour!AI19*SexualBehaviour!AI54%</f>
        <v>3624220.6357500004</v>
      </c>
      <c r="AJ67" s="343">
        <f>PopulationSizes!AJ24*SexualBehaviour!AJ7*SexualBehaviour!AJ19*SexualBehaviour!AJ54%</f>
        <v>4093125.8390000002</v>
      </c>
      <c r="AK67" s="343">
        <f>PopulationSizes!AK24*SexualBehaviour!AK7*SexualBehaviour!AK19*SexualBehaviour!AK54%</f>
        <v>4387070.2837499995</v>
      </c>
      <c r="AL67" s="343">
        <f>PopulationSizes!AL24*SexualBehaviour!AL7*SexualBehaviour!AL19*SexualBehaviour!AL54%</f>
        <v>4692506.6842499999</v>
      </c>
      <c r="AM67" s="343">
        <f>PopulationSizes!AM24*SexualBehaviour!AM7*SexualBehaviour!AM19*SexualBehaviour!AM54%</f>
        <v>4908361.92</v>
      </c>
      <c r="AN67" s="343">
        <f>PopulationSizes!AN24*SexualBehaviour!AN7*SexualBehaviour!AN19*SexualBehaviour!AN54%</f>
        <v>5132918.9642500002</v>
      </c>
      <c r="AO67" s="343">
        <f>PopulationSizes!AO24*SexualBehaviour!AO7*SexualBehaviour!AO19*SexualBehaviour!AO54%</f>
        <v>5366446.25</v>
      </c>
      <c r="AP67" s="343">
        <f>PopulationSizes!AP24*SexualBehaviour!AP7*SexualBehaviour!AP19*SexualBehaviour!AP54%</f>
        <v>5554254.3801250001</v>
      </c>
      <c r="AQ67" s="343">
        <f>PopulationSizes!AQ24*SexualBehaviour!AQ7*SexualBehaviour!AQ19*SexualBehaviour!AQ54%</f>
        <v>5748938.1015000008</v>
      </c>
      <c r="AR67" s="343">
        <f>PopulationSizes!AR24*SexualBehaviour!AR7*SexualBehaviour!AR19*SexualBehaviour!AR54%</f>
        <v>5950650.8269999996</v>
      </c>
      <c r="AS67" s="343">
        <f>PopulationSizes!AS24*SexualBehaviour!AS7*SexualBehaviour!AS19*SexualBehaviour!AS54%</f>
        <v>6159191.8960000006</v>
      </c>
      <c r="AT67" s="343">
        <f>PopulationSizes!AT24*SexualBehaviour!AT7*SexualBehaviour!AT19*SexualBehaviour!AT54%</f>
        <v>6373740.4500000002</v>
      </c>
      <c r="AU67" s="343">
        <f>PopulationSizes!AU24*SexualBehaviour!AU7*SexualBehaviour!AU19*SexualBehaviour!AU54%</f>
        <v>6593188.5387500003</v>
      </c>
      <c r="AV67" s="343">
        <f>PopulationSizes!AV24*SexualBehaviour!AV7*SexualBehaviour!AV19*SexualBehaviour!AV54%</f>
        <v>4855125</v>
      </c>
      <c r="AW67" s="343">
        <f>PopulationSizes!AW24*SexualBehaviour!AW7*SexualBehaviour!AW19*SexualBehaviour!AW54%</f>
        <v>7043327.9730000002</v>
      </c>
      <c r="AX67" s="343">
        <f>PopulationSizes!AX24*SexualBehaviour!AX7*SexualBehaviour!AX19*SexualBehaviour!AX54%</f>
        <v>7273609.5533750011</v>
      </c>
      <c r="AY67" s="343">
        <f>PopulationSizes!AY24*SexualBehaviour!AY7*SexualBehaviour!AY19*SexualBehaviour!AY54%</f>
        <v>7508694.0225</v>
      </c>
      <c r="AZ67" s="209">
        <f>PopulationSizes!AZ24*SexualBehaviour!AZ7*SexualBehaviour!AZ19*SexualBehaviour!AZ54%</f>
        <v>7681667.9087500013</v>
      </c>
      <c r="BA67" s="209">
        <f>PopulationSizes!BA24*SexualBehaviour!BA7*SexualBehaviour!BA19*SexualBehaviour!BA54%</f>
        <v>7850679.4987500003</v>
      </c>
      <c r="BB67" s="209">
        <f>PopulationSizes!BB24*SexualBehaviour!BB7*SexualBehaviour!BB19*SexualBehaviour!BB54%</f>
        <v>8019103.1800000006</v>
      </c>
      <c r="BC67" s="209">
        <f>PopulationSizes!BC24*SexualBehaviour!BC7*SexualBehaviour!BC19*SexualBehaviour!BC54%</f>
        <v>8186413.6612500008</v>
      </c>
      <c r="BD67" s="209">
        <f>PopulationSizes!BD24*SexualBehaviour!BD7*SexualBehaviour!BD19*SexualBehaviour!BD54%</f>
        <v>8352106.5237500006</v>
      </c>
      <c r="BE67" s="209">
        <f>PopulationSizes!BE24*SexualBehaviour!BE7*SexualBehaviour!BE19*SexualBehaviour!BE54%</f>
        <v>8515757.3599999994</v>
      </c>
      <c r="BF67" s="209">
        <f>PopulationSizes!BF24*SexualBehaviour!BF7*SexualBehaviour!BF19*SexualBehaviour!BF54%</f>
        <v>8677293.1162500009</v>
      </c>
      <c r="BG67" s="209">
        <f>PopulationSizes!BG24*SexualBehaviour!BG7*SexualBehaviour!BG19*SexualBehaviour!BG54%</f>
        <v>8836710.3137500007</v>
      </c>
      <c r="BH67" s="209">
        <f>PopulationSizes!BH24*SexualBehaviour!BH7*SexualBehaviour!BH19*SexualBehaviour!BH54%</f>
        <v>8994283.7737499997</v>
      </c>
      <c r="BI67" s="209">
        <f>PopulationSizes!BI24*SexualBehaviour!BI7*SexualBehaviour!BI19*SexualBehaviour!BI54%</f>
        <v>9150430.946250001</v>
      </c>
      <c r="BJ67" s="209">
        <f>PopulationSizes!BJ24*SexualBehaviour!BJ7*SexualBehaviour!BJ19*SexualBehaviour!BJ54%</f>
        <v>9305513.6212500017</v>
      </c>
      <c r="BK67" s="209">
        <f>PopulationSizes!BK24*SexualBehaviour!BK7*SexualBehaviour!BK19*SexualBehaviour!BK54%</f>
        <v>9459910.9824999999</v>
      </c>
      <c r="BL67" s="209">
        <f>PopulationSizes!BL24*SexualBehaviour!BL7*SexualBehaviour!BL19*SexualBehaviour!BL54%</f>
        <v>9613950.0325000007</v>
      </c>
      <c r="BM67" s="209">
        <f>PopulationSizes!BM24*SexualBehaviour!BM7*SexualBehaviour!BM19*SexualBehaviour!BM54%</f>
        <v>9767905.5925000012</v>
      </c>
      <c r="BN67" s="209">
        <f>PopulationSizes!BN24*SexualBehaviour!BN7*SexualBehaviour!BN19*SexualBehaviour!BN54%</f>
        <v>9922229.9000000004</v>
      </c>
      <c r="BO67" s="209">
        <f>PopulationSizes!BO24*SexualBehaviour!BO7*SexualBehaviour!BO19*SexualBehaviour!BO54%</f>
        <v>10077656.971250001</v>
      </c>
      <c r="BP67" s="209">
        <f>PopulationSizes!BP24*SexualBehaviour!BP7*SexualBehaviour!BP19*SexualBehaviour!BP54%</f>
        <v>10234329.435000001</v>
      </c>
      <c r="BQ67" s="209">
        <f>PopulationSizes!BQ24*SexualBehaviour!BQ7*SexualBehaviour!BQ19*SexualBehaviour!BQ54%</f>
        <v>10391882.022500001</v>
      </c>
      <c r="BR67" s="209">
        <f>PopulationSizes!BR24*SexualBehaviour!BR7*SexualBehaviour!BR19*SexualBehaviour!BR54%</f>
        <v>10549500.706250001</v>
      </c>
      <c r="BS67" s="209">
        <f>PopulationSizes!BS24*SexualBehaviour!BS7*SexualBehaviour!BS19*SexualBehaviour!BS54%</f>
        <v>10706576.705000002</v>
      </c>
      <c r="BT67" s="209">
        <f>PopulationSizes!BT24*SexualBehaviour!BT7*SexualBehaviour!BT19*SexualBehaviour!BT54%</f>
        <v>10862991.741250003</v>
      </c>
      <c r="BU67" s="209">
        <f>PopulationSizes!BU24*SexualBehaviour!BU7*SexualBehaviour!BU19*SexualBehaviour!BU54%</f>
        <v>11018310.971250001</v>
      </c>
      <c r="BV67" s="209">
        <f>PopulationSizes!BV24*SexualBehaviour!BV7*SexualBehaviour!BV19*SexualBehaviour!BV54%</f>
        <v>11171772.548750002</v>
      </c>
      <c r="BW67" s="209">
        <f>PopulationSizes!BW24*SexualBehaviour!BW7*SexualBehaviour!BW19*SexualBehaviour!BW54%</f>
        <v>11322520.701250002</v>
      </c>
      <c r="BX67" s="209">
        <f>PopulationSizes!BX24*SexualBehaviour!BX7*SexualBehaviour!BX19*SexualBehaviour!BX54%</f>
        <v>11469748.358750001</v>
      </c>
      <c r="BY67" s="209">
        <f>PopulationSizes!BY24*SexualBehaviour!BY7*SexualBehaviour!BY19*SexualBehaviour!BY54%</f>
        <v>11612961.53875</v>
      </c>
      <c r="BZ67" s="209">
        <f>PopulationSizes!BZ24*SexualBehaviour!BZ7*SexualBehaviour!BZ19*SexualBehaviour!BZ54%</f>
        <v>11751829.76</v>
      </c>
      <c r="CA67" s="209">
        <f>PopulationSizes!CA24*SexualBehaviour!CA7*SexualBehaviour!CA19*SexualBehaviour!CA54%</f>
        <v>11886196.47875</v>
      </c>
      <c r="CB67" s="209">
        <f>PopulationSizes!CB24*SexualBehaviour!CB7*SexualBehaviour!CB19*SexualBehaviour!CB54%</f>
        <v>12016113.876250001</v>
      </c>
      <c r="CC67" s="209">
        <f>PopulationSizes!CC24*SexualBehaviour!CC7*SexualBehaviour!CC19*SexualBehaviour!CC54%</f>
        <v>12142187.255000003</v>
      </c>
      <c r="CD67" s="209">
        <f>PopulationSizes!CD24*SexualBehaviour!CD7*SexualBehaviour!CD19*SexualBehaviour!CD54%</f>
        <v>12264969.736250002</v>
      </c>
    </row>
    <row r="68" spans="1:82" s="184" customFormat="1">
      <c r="AE68" s="250"/>
      <c r="AF68" s="250"/>
      <c r="AG68" s="250"/>
      <c r="AH68" s="250"/>
      <c r="AI68" s="250"/>
      <c r="AJ68" s="250"/>
      <c r="AK68" s="250"/>
      <c r="AL68" s="250"/>
      <c r="AM68" s="250"/>
      <c r="AN68" s="250"/>
      <c r="AO68" s="250"/>
      <c r="AP68" s="250"/>
      <c r="AQ68" s="250"/>
      <c r="AR68" s="250"/>
      <c r="AS68" s="250"/>
      <c r="AT68" s="250"/>
      <c r="AU68" s="250"/>
      <c r="AV68" s="250"/>
      <c r="AW68" s="250"/>
      <c r="AX68" s="250"/>
      <c r="AY68" s="250"/>
    </row>
    <row r="69" spans="1:82" s="184" customFormat="1">
      <c r="A69" s="184" t="s">
        <v>26</v>
      </c>
      <c r="B69" s="196">
        <f>PopulationSizes!B28*SexualBehaviour!B10*SexualBehaviour!B17*SexualBehaviour!B52%</f>
        <v>24608.488399999995</v>
      </c>
      <c r="C69" s="196">
        <f>PopulationSizes!C28*SexualBehaviour!C10*SexualBehaviour!C17*SexualBehaviour!C52%</f>
        <v>25213.357199999995</v>
      </c>
      <c r="D69" s="196">
        <f>PopulationSizes!D28*SexualBehaviour!D10*SexualBehaviour!D17*SexualBehaviour!D52%</f>
        <v>25835.517199999991</v>
      </c>
      <c r="E69" s="196">
        <f>PopulationSizes!E28*SexualBehaviour!E10*SexualBehaviour!E17*SexualBehaviour!E52%</f>
        <v>26478.402399999992</v>
      </c>
      <c r="F69" s="196">
        <f>PopulationSizes!F28*SexualBehaviour!F10*SexualBehaviour!F17*SexualBehaviour!F52%</f>
        <v>27145.60839999999</v>
      </c>
      <c r="G69" s="196">
        <f>PopulationSizes!G28*SexualBehaviour!G10*SexualBehaviour!G17*SexualBehaviour!G52%</f>
        <v>27839.074399999994</v>
      </c>
      <c r="H69" s="196">
        <f>PopulationSizes!H28*SexualBehaviour!H10*SexualBehaviour!H17*SexualBehaviour!H52%</f>
        <v>28560.456799999989</v>
      </c>
      <c r="I69" s="196">
        <f>PopulationSizes!I28*SexualBehaviour!I10*SexualBehaviour!I17*SexualBehaviour!I52%</f>
        <v>29310.684799999995</v>
      </c>
      <c r="J69" s="196">
        <f>PopulationSizes!J28*SexualBehaviour!J10*SexualBehaviour!J17*SexualBehaviour!J52%</f>
        <v>30091.495599999995</v>
      </c>
      <c r="K69" s="196">
        <f>PopulationSizes!K28*SexualBehaviour!K10*SexualBehaviour!K17*SexualBehaviour!K52%</f>
        <v>30907.817999999992</v>
      </c>
      <c r="L69" s="196">
        <f>PopulationSizes!L28*SexualBehaviour!L10*SexualBehaviour!L17*SexualBehaviour!L52%</f>
        <v>31765.954399999995</v>
      </c>
      <c r="M69" s="196">
        <f>PopulationSizes!M28*SexualBehaviour!M10*SexualBehaviour!M17*SexualBehaviour!M52%</f>
        <v>32676.085599999991</v>
      </c>
      <c r="N69" s="196">
        <f>PopulationSizes!N28*SexualBehaviour!N10*SexualBehaviour!N17*SexualBehaviour!N52%</f>
        <v>33628.959999999992</v>
      </c>
      <c r="O69" s="196">
        <f>PopulationSizes!O28*SexualBehaviour!O10*SexualBehaviour!O17*SexualBehaviour!O52%</f>
        <v>34622.840399999994</v>
      </c>
      <c r="P69" s="196">
        <f>PopulationSizes!P28*SexualBehaviour!P10*SexualBehaviour!P17*SexualBehaviour!P52%</f>
        <v>35639.021599999985</v>
      </c>
      <c r="Q69" s="196">
        <f>PopulationSizes!Q28*SexualBehaviour!Q10*SexualBehaviour!Q17*SexualBehaviour!Q52%</f>
        <v>36622.478799999997</v>
      </c>
      <c r="R69" s="196">
        <f>PopulationSizes!R28*SexualBehaviour!R10*SexualBehaviour!R17*SexualBehaviour!R52%</f>
        <v>37712.713199999998</v>
      </c>
      <c r="S69" s="196">
        <f>PopulationSizes!S28*SexualBehaviour!S10*SexualBehaviour!S17*SexualBehaviour!S52%</f>
        <v>38845.488799999992</v>
      </c>
      <c r="T69" s="196">
        <f>PopulationSizes!T28*SexualBehaviour!T10*SexualBehaviour!T17*SexualBehaviour!T52%</f>
        <v>40022.825599999996</v>
      </c>
      <c r="U69" s="196">
        <f>PopulationSizes!U28*SexualBehaviour!U10*SexualBehaviour!U17*SexualBehaviour!U52%</f>
        <v>41246.783999999992</v>
      </c>
      <c r="V69" s="196">
        <f>PopulationSizes!V28*SexualBehaviour!V10*SexualBehaviour!V17*SexualBehaviour!V52%</f>
        <v>42516.83879999999</v>
      </c>
      <c r="W69" s="196">
        <f>PopulationSizes!W28*SexualBehaviour!W10*SexualBehaviour!W17*SexualBehaviour!W52%</f>
        <v>43830.040799999988</v>
      </c>
      <c r="X69" s="196">
        <f>PopulationSizes!X28*SexualBehaviour!X10*SexualBehaviour!X17*SexualBehaviour!X52%</f>
        <v>45184.450799999991</v>
      </c>
      <c r="Y69" s="196">
        <f>PopulationSizes!Y28*SexualBehaviour!Y10*SexualBehaviour!Y17*SexualBehaviour!Y52%</f>
        <v>46580.149599999997</v>
      </c>
      <c r="Z69" s="196">
        <f>PopulationSizes!Z28*SexualBehaviour!Z10*SexualBehaviour!Z17*SexualBehaviour!Z52%</f>
        <v>48016.733199999988</v>
      </c>
      <c r="AA69" s="196">
        <f>PopulationSizes!AA28*SexualBehaviour!AA10*SexualBehaviour!AA17*SexualBehaviour!AA52%</f>
        <v>49490.929199999991</v>
      </c>
      <c r="AB69" s="196">
        <f>PopulationSizes!AB28*SexualBehaviour!AB10*SexualBehaviour!AB17*SexualBehaviour!AB52%</f>
        <v>50998.939999999995</v>
      </c>
      <c r="AC69" s="196">
        <f>PopulationSizes!AC28*SexualBehaviour!AC10*SexualBehaviour!AC17*SexualBehaviour!AC52%</f>
        <v>52537.816399999989</v>
      </c>
      <c r="AD69" s="196">
        <f>PopulationSizes!AD28*SexualBehaviour!AD10*SexualBehaviour!AD17*SexualBehaviour!AD52%</f>
        <v>54096.89279999998</v>
      </c>
      <c r="AE69" s="250">
        <f>PopulationSizes!AE28*SexualBehaviour!AE10*SexualBehaviour!AE17*SexualBehaviour!AE52%</f>
        <v>55659.968799999981</v>
      </c>
      <c r="AF69" s="250">
        <f>PopulationSizes!AF28*SexualBehaviour!AF10*SexualBehaviour!AF17*SexualBehaviour!AF52%</f>
        <v>85816.568999999974</v>
      </c>
      <c r="AG69" s="250">
        <f>PopulationSizes!AG28*SexualBehaviour!AG10*SexualBehaviour!AG17*SexualBehaviour!AG52%</f>
        <v>117494.99679999996</v>
      </c>
      <c r="AH69" s="250">
        <f>PopulationSizes!AH28*SexualBehaviour!AH10*SexualBehaviour!AH17*SexualBehaviour!AH52%</f>
        <v>150680.28399999996</v>
      </c>
      <c r="AI69" s="250">
        <f>PopulationSizes!AI28*SexualBehaviour!AI10*SexualBehaviour!AI17*SexualBehaviour!AI52%</f>
        <v>185399.27639999997</v>
      </c>
      <c r="AJ69" s="250">
        <f>PopulationSizes!AJ28*SexualBehaviour!AJ10*SexualBehaviour!AJ17*SexualBehaviour!AJ52%</f>
        <v>221715.6241999999</v>
      </c>
      <c r="AK69" s="250">
        <f>PopulationSizes!AK28*SexualBehaviour!AK10*SexualBehaviour!AK17*SexualBehaviour!AK52%</f>
        <v>259687.15999999997</v>
      </c>
      <c r="AL69" s="250">
        <f>PopulationSizes!AL28*SexualBehaviour!AL10*SexualBehaviour!AL17*SexualBehaviour!AL52%</f>
        <v>299375.15039999998</v>
      </c>
      <c r="AM69" s="250">
        <f>PopulationSizes!AM28*SexualBehaviour!AM10*SexualBehaviour!AM17*SexualBehaviour!AM52%</f>
        <v>340883.28199999995</v>
      </c>
      <c r="AN69" s="250">
        <f>PopulationSizes!AN28*SexualBehaviour!AN10*SexualBehaviour!AN17*SexualBehaviour!AN52%</f>
        <v>384327.34119999991</v>
      </c>
      <c r="AO69" s="250">
        <f>PopulationSizes!AO28*SexualBehaviour!AO10*SexualBehaviour!AO17*SexualBehaviour!AO52%</f>
        <v>429797.25839999993</v>
      </c>
      <c r="AP69" s="250">
        <f>PopulationSizes!AP28*SexualBehaviour!AP10*SexualBehaviour!AP17*SexualBehaviour!AP52%</f>
        <v>440661.14159999986</v>
      </c>
      <c r="AQ69" s="250">
        <f>PopulationSizes!AQ28*SexualBehaviour!AQ10*SexualBehaviour!AQ17*SexualBehaviour!AQ52%</f>
        <v>451858.08239999996</v>
      </c>
      <c r="AR69" s="250">
        <f>PopulationSizes!AR28*SexualBehaviour!AR10*SexualBehaviour!AR17*SexualBehaviour!AR52%</f>
        <v>463386.86879999988</v>
      </c>
      <c r="AS69" s="250">
        <f>PopulationSizes!AS28*SexualBehaviour!AS10*SexualBehaviour!AS17*SexualBehaviour!AS52%</f>
        <v>475239.01679999992</v>
      </c>
      <c r="AT69" s="250">
        <f>PopulationSizes!AT28*SexualBehaviour!AT10*SexualBehaviour!AT17*SexualBehaviour!AT52%</f>
        <v>487348.10879999993</v>
      </c>
      <c r="AU69" s="250">
        <f>PopulationSizes!AU28*SexualBehaviour!AU10*SexualBehaviour!AU17*SexualBehaviour!AU52%</f>
        <v>499615.97279999993</v>
      </c>
      <c r="AV69" s="250">
        <f>PopulationSizes!AV28*SexualBehaviour!AV10*SexualBehaviour!AV17*SexualBehaviour!AV52%</f>
        <v>511955.3447999999</v>
      </c>
      <c r="AW69" s="250">
        <f>PopulationSizes!AW28*SexualBehaviour!AW10*SexualBehaviour!AW17*SexualBehaviour!AW52%</f>
        <v>524316.04799999995</v>
      </c>
      <c r="AX69" s="250">
        <f>PopulationSizes!AX28*SexualBehaviour!AX10*SexualBehaviour!AX17*SexualBehaviour!AX52%</f>
        <v>536705.35439999984</v>
      </c>
      <c r="AY69" s="250">
        <f>PopulationSizes!AY28*SexualBehaviour!AY10*SexualBehaviour!AY17*SexualBehaviour!AY52%</f>
        <v>549226.52639999986</v>
      </c>
      <c r="AZ69" s="196">
        <f>PopulationSizes!AZ28*SexualBehaviour!AZ10*SexualBehaviour!AZ17*SexualBehaviour!AZ52%</f>
        <v>562143.77999999991</v>
      </c>
      <c r="BA69" s="196">
        <f>PopulationSizes!BA28*SexualBehaviour!BA10*SexualBehaviour!BA17*SexualBehaviour!BA52%</f>
        <v>574719.49199999997</v>
      </c>
      <c r="BB69" s="196">
        <f>PopulationSizes!BB28*SexualBehaviour!BB10*SexualBehaviour!BB17*SexualBehaviour!BB52%</f>
        <v>587231.93759999983</v>
      </c>
      <c r="BC69" s="196">
        <f>PopulationSizes!BC28*SexualBehaviour!BC10*SexualBehaviour!BC17*SexualBehaviour!BC52%</f>
        <v>599644.51439999987</v>
      </c>
      <c r="BD69" s="196">
        <f>PopulationSizes!BD28*SexualBehaviour!BD10*SexualBehaviour!BD17*SexualBehaviour!BD52%</f>
        <v>611928.37679999985</v>
      </c>
      <c r="BE69" s="196">
        <f>PopulationSizes!BE28*SexualBehaviour!BE10*SexualBehaviour!BE17*SexualBehaviour!BE52%</f>
        <v>624063.64799999981</v>
      </c>
      <c r="BF69" s="196">
        <f>PopulationSizes!BF28*SexualBehaviour!BF10*SexualBehaviour!BF17*SexualBehaviour!BF52%</f>
        <v>636052.75199999986</v>
      </c>
      <c r="BG69" s="196">
        <f>PopulationSizes!BG28*SexualBehaviour!BG10*SexualBehaviour!BG17*SexualBehaviour!BG52%</f>
        <v>647896.65839999984</v>
      </c>
      <c r="BH69" s="196">
        <f>PopulationSizes!BH28*SexualBehaviour!BH10*SexualBehaviour!BH17*SexualBehaviour!BH52%</f>
        <v>659612.09279999987</v>
      </c>
      <c r="BI69" s="196">
        <f>PopulationSizes!BI28*SexualBehaviour!BI10*SexualBehaviour!BI17*SexualBehaviour!BI52%</f>
        <v>671225.96159999992</v>
      </c>
      <c r="BJ69" s="196">
        <f>PopulationSizes!BJ28*SexualBehaviour!BJ10*SexualBehaviour!BJ17*SexualBehaviour!BJ52%</f>
        <v>682761.29279999982</v>
      </c>
      <c r="BK69" s="196">
        <f>PopulationSizes!BK28*SexualBehaviour!BK10*SexualBehaviour!BK17*SexualBehaviour!BK52%</f>
        <v>694243.53839999984</v>
      </c>
      <c r="BL69" s="196">
        <f>PopulationSizes!BL28*SexualBehaviour!BL10*SexualBehaviour!BL17*SexualBehaviour!BL52%</f>
        <v>705694.99919999985</v>
      </c>
      <c r="BM69" s="196">
        <f>PopulationSizes!BM28*SexualBehaviour!BM10*SexualBehaviour!BM17*SexualBehaviour!BM52%</f>
        <v>717135.7943999999</v>
      </c>
      <c r="BN69" s="196">
        <f>PopulationSizes!BN28*SexualBehaviour!BN10*SexualBehaviour!BN17*SexualBehaviour!BN52%</f>
        <v>728596.70879999991</v>
      </c>
      <c r="BO69" s="196">
        <f>PopulationSizes!BO28*SexualBehaviour!BO10*SexualBehaviour!BO17*SexualBehaviour!BO52%</f>
        <v>740128.40399999998</v>
      </c>
      <c r="BP69" s="196">
        <f>PopulationSizes!BP28*SexualBehaviour!BP10*SexualBehaviour!BP17*SexualBehaviour!BP52%</f>
        <v>751738.63679999986</v>
      </c>
      <c r="BQ69" s="196">
        <f>PopulationSizes!BQ28*SexualBehaviour!BQ10*SexualBehaviour!BQ17*SexualBehaviour!BQ52%</f>
        <v>763399.77359999984</v>
      </c>
      <c r="BR69" s="196">
        <f>PopulationSizes!BR28*SexualBehaviour!BR10*SexualBehaviour!BR17*SexualBehaviour!BR52%</f>
        <v>775050.48719999986</v>
      </c>
      <c r="BS69" s="196">
        <f>PopulationSizes!BS28*SexualBehaviour!BS10*SexualBehaviour!BS17*SexualBehaviour!BS52%</f>
        <v>786642.5399999998</v>
      </c>
      <c r="BT69" s="196">
        <f>PopulationSizes!BT28*SexualBehaviour!BT10*SexualBehaviour!BT17*SexualBehaviour!BT52%</f>
        <v>798164.53919999977</v>
      </c>
      <c r="BU69" s="196">
        <f>PopulationSizes!BU28*SexualBehaviour!BU10*SexualBehaviour!BU17*SexualBehaviour!BU52%</f>
        <v>809584.00319999992</v>
      </c>
      <c r="BV69" s="196">
        <f>PopulationSizes!BV28*SexualBehaviour!BV10*SexualBehaviour!BV17*SexualBehaviour!BV52%</f>
        <v>820847.60399999982</v>
      </c>
      <c r="BW69" s="196">
        <f>PopulationSizes!BW28*SexualBehaviour!BW10*SexualBehaviour!BW17*SexualBehaviour!BW52%</f>
        <v>831897.65039999993</v>
      </c>
      <c r="BX69" s="196">
        <f>PopulationSizes!BX28*SexualBehaviour!BX10*SexualBehaviour!BX17*SexualBehaviour!BX52%</f>
        <v>842680.08719999972</v>
      </c>
      <c r="BY69" s="196">
        <f>PopulationSizes!BY28*SexualBehaviour!BY10*SexualBehaviour!BY17*SexualBehaviour!BY52%</f>
        <v>853162.91759999981</v>
      </c>
      <c r="BZ69" s="196">
        <f>PopulationSizes!BZ28*SexualBehaviour!BZ10*SexualBehaviour!BZ17*SexualBehaviour!BZ52%</f>
        <v>863324.08319999976</v>
      </c>
      <c r="CA69" s="196">
        <f>PopulationSizes!CA28*SexualBehaviour!CA10*SexualBehaviour!CA17*SexualBehaviour!CA52%</f>
        <v>873153.64559999981</v>
      </c>
      <c r="CB69" s="196">
        <f>PopulationSizes!CB28*SexualBehaviour!CB10*SexualBehaviour!CB17*SexualBehaviour!CB52%</f>
        <v>882653.78639999987</v>
      </c>
      <c r="CC69" s="196">
        <f>PopulationSizes!CC28*SexualBehaviour!CC10*SexualBehaviour!CC17*SexualBehaviour!CC52%</f>
        <v>891866.19839999988</v>
      </c>
      <c r="CD69" s="196">
        <f>PopulationSizes!CD28*SexualBehaviour!CD10*SexualBehaviour!CD17*SexualBehaviour!CD52%</f>
        <v>900834.27119999973</v>
      </c>
    </row>
    <row r="70" spans="1:82" s="184" customFormat="1">
      <c r="A70" s="184" t="s">
        <v>21</v>
      </c>
      <c r="B70" s="196">
        <f>PopulationSizes!B29*SexualBehaviour!B11*SexualBehaviour!B18*SexualBehaviour!B53%</f>
        <v>153498.49200000003</v>
      </c>
      <c r="C70" s="196">
        <f>PopulationSizes!C29*SexualBehaviour!C11*SexualBehaviour!C18*SexualBehaviour!C53%</f>
        <v>157271.43599999999</v>
      </c>
      <c r="D70" s="196">
        <f>PopulationSizes!D29*SexualBehaviour!D11*SexualBehaviour!D18*SexualBehaviour!D53%</f>
        <v>161152.236</v>
      </c>
      <c r="E70" s="196">
        <f>PopulationSizes!E29*SexualBehaviour!E11*SexualBehaviour!E18*SexualBehaviour!E53%</f>
        <v>165162.31200000001</v>
      </c>
      <c r="F70" s="196">
        <f>PopulationSizes!F29*SexualBehaviour!F11*SexualBehaviour!F18*SexualBehaviour!F53%</f>
        <v>169324.092</v>
      </c>
      <c r="G70" s="196">
        <f>PopulationSizes!G29*SexualBehaviour!G11*SexualBehaviour!G18*SexualBehaviour!G53%</f>
        <v>173649.67199999999</v>
      </c>
      <c r="H70" s="196">
        <f>PopulationSizes!H29*SexualBehaviour!H11*SexualBehaviour!H18*SexualBehaviour!H53%</f>
        <v>178149.38400000002</v>
      </c>
      <c r="I70" s="196">
        <f>PopulationSizes!I29*SexualBehaviour!I11*SexualBehaviour!I18*SexualBehaviour!I53%</f>
        <v>182829.02400000003</v>
      </c>
      <c r="J70" s="196">
        <f>PopulationSizes!J29*SexualBehaviour!J11*SexualBehaviour!J18*SexualBehaviour!J53%</f>
        <v>187699.42800000001</v>
      </c>
      <c r="K70" s="196">
        <f>PopulationSizes!K29*SexualBehaviour!K11*SexualBehaviour!K18*SexualBehaviour!K53%</f>
        <v>192791.34</v>
      </c>
      <c r="L70" s="196">
        <f>PopulationSizes!L29*SexualBehaviour!L11*SexualBehaviour!L18*SexualBehaviour!L53%</f>
        <v>198144.07199999999</v>
      </c>
      <c r="M70" s="196">
        <f>PopulationSizes!M29*SexualBehaviour!M11*SexualBehaviour!M18*SexualBehaviour!M53%</f>
        <v>203821.12800000003</v>
      </c>
      <c r="N70" s="196">
        <f>PopulationSizes!N29*SexualBehaviour!N11*SexualBehaviour!N18*SexualBehaviour!N53%</f>
        <v>209764.80000000005</v>
      </c>
      <c r="O70" s="196">
        <f>PopulationSizes!O29*SexualBehaviour!O11*SexualBehaviour!O18*SexualBehaviour!O53%</f>
        <v>215964.25200000004</v>
      </c>
      <c r="P70" s="196">
        <f>PopulationSizes!P29*SexualBehaviour!P11*SexualBehaviour!P18*SexualBehaviour!P53%</f>
        <v>222302.80800000005</v>
      </c>
      <c r="Q70" s="196">
        <f>PopulationSizes!Q29*SexualBehaviour!Q11*SexualBehaviour!Q18*SexualBehaviour!Q53%</f>
        <v>228437.24400000004</v>
      </c>
      <c r="R70" s="196">
        <f>PopulationSizes!R29*SexualBehaviour!R11*SexualBehaviour!R18*SexualBehaviour!R53%</f>
        <v>235240.06837716006</v>
      </c>
      <c r="S70" s="196">
        <f>PopulationSizes!S29*SexualBehaviour!S11*SexualBehaviour!S18*SexualBehaviour!S53%</f>
        <v>242308.39007088001</v>
      </c>
      <c r="T70" s="196">
        <f>PopulationSizes!T29*SexualBehaviour!T11*SexualBehaviour!T18*SexualBehaviour!T53%</f>
        <v>249664.80331296002</v>
      </c>
      <c r="U70" s="196">
        <f>PopulationSizes!U29*SexualBehaviour!U11*SexualBehaviour!U18*SexualBehaviour!U53%</f>
        <v>257338.52202240005</v>
      </c>
      <c r="V70" s="196">
        <f>PopulationSizes!V29*SexualBehaviour!V11*SexualBehaviour!V18*SexualBehaviour!V53%</f>
        <v>265373.77458816004</v>
      </c>
      <c r="W70" s="196">
        <f>PopulationSizes!W29*SexualBehaviour!W11*SexualBehaviour!W18*SexualBehaviour!W53%</f>
        <v>273914.75507760007</v>
      </c>
      <c r="X70" s="196">
        <f>PopulationSizes!X29*SexualBehaviour!X11*SexualBehaviour!X18*SexualBehaviour!X53%</f>
        <v>283413.47287428007</v>
      </c>
      <c r="Y70" s="196">
        <f>PopulationSizes!Y29*SexualBehaviour!Y11*SexualBehaviour!Y18*SexualBehaviour!Y53%</f>
        <v>295241.82158520003</v>
      </c>
      <c r="Z70" s="196">
        <f>PopulationSizes!Z29*SexualBehaviour!Z11*SexualBehaviour!Z18*SexualBehaviour!Z53%</f>
        <v>313260.83460756001</v>
      </c>
      <c r="AA70" s="196">
        <f>PopulationSizes!AA29*SexualBehaviour!AA11*SexualBehaviour!AA18*SexualBehaviour!AA53%</f>
        <v>347732.38273032004</v>
      </c>
      <c r="AB70" s="196">
        <f>PopulationSizes!AB29*SexualBehaviour!AB11*SexualBehaviour!AB18*SexualBehaviour!AB53%</f>
        <v>423337.35351600015</v>
      </c>
      <c r="AC70" s="196">
        <f>PopulationSizes!AC29*SexualBehaviour!AC11*SexualBehaviour!AC18*SexualBehaviour!AC53%</f>
        <v>590145.48361692007</v>
      </c>
      <c r="AD70" s="196">
        <f>PopulationSizes!AD29*SexualBehaviour!AD11*SexualBehaviour!AD18*SexualBehaviour!AD53%</f>
        <v>924011.29713312013</v>
      </c>
      <c r="AE70" s="250">
        <f>PopulationSizes!AE29*SexualBehaviour!AE11*SexualBehaviour!AE18*SexualBehaviour!AE53%</f>
        <v>1489469.3620732799</v>
      </c>
      <c r="AF70" s="250">
        <f>PopulationSizes!AF29*SexualBehaviour!AF11*SexualBehaviour!AF18*SexualBehaviour!AF53%</f>
        <v>2269186.1879652003</v>
      </c>
      <c r="AG70" s="250">
        <f>PopulationSizes!AG29*SexualBehaviour!AG11*SexualBehaviour!AG18*SexualBehaviour!AG53%</f>
        <v>3141637.4708056804</v>
      </c>
      <c r="AH70" s="250">
        <f>PopulationSizes!AH29*SexualBehaviour!AH11*SexualBehaviour!AH18*SexualBehaviour!AH53%</f>
        <v>3957461.54851824</v>
      </c>
      <c r="AI70" s="250">
        <f>PopulationSizes!AI29*SexualBehaviour!AI11*SexualBehaviour!AI18*SexualBehaviour!AI53%</f>
        <v>4628621.6134376395</v>
      </c>
      <c r="AJ70" s="250">
        <f>PopulationSizes!AJ29*SexualBehaviour!AJ11*SexualBehaviour!AJ18*SexualBehaviour!AJ53%</f>
        <v>5143337.0981496004</v>
      </c>
      <c r="AK70" s="250">
        <f>PopulationSizes!AK29*SexualBehaviour!AK11*SexualBehaviour!AK18*SexualBehaviour!AK53%</f>
        <v>5530993.2581400014</v>
      </c>
      <c r="AL70" s="250">
        <f>PopulationSizes!AL29*SexualBehaviour!AL11*SexualBehaviour!AL18*SexualBehaviour!AL53%</f>
        <v>5829903.0364982402</v>
      </c>
      <c r="AM70" s="250">
        <f>PopulationSizes!AM29*SexualBehaviour!AM11*SexualBehaviour!AM18*SexualBehaviour!AM53%</f>
        <v>6072917.4133160403</v>
      </c>
      <c r="AN70" s="250">
        <f>PopulationSizes!AN29*SexualBehaviour!AN11*SexualBehaviour!AN18*SexualBehaviour!AN53%</f>
        <v>6283430.5220215209</v>
      </c>
      <c r="AO70" s="250">
        <f>PopulationSizes!AO29*SexualBehaviour!AO11*SexualBehaviour!AO18*SexualBehaviour!AO53%</f>
        <v>6476269.5596264405</v>
      </c>
      <c r="AP70" s="250">
        <f>PopulationSizes!AP29*SexualBehaviour!AP11*SexualBehaviour!AP18*SexualBehaviour!AP53%</f>
        <v>6660647.9107030816</v>
      </c>
      <c r="AQ70" s="250">
        <f>PopulationSizes!AQ29*SexualBehaviour!AQ11*SexualBehaviour!AQ18*SexualBehaviour!AQ53%</f>
        <v>6842067.0716739595</v>
      </c>
      <c r="AR70" s="250">
        <f>PopulationSizes!AR29*SexualBehaviour!AR11*SexualBehaviour!AR18*SexualBehaviour!AR53%</f>
        <v>7023800.2278024005</v>
      </c>
      <c r="AS70" s="250">
        <f>PopulationSizes!AS29*SexualBehaviour!AS11*SexualBehaviour!AS18*SexualBehaviour!AS53%</f>
        <v>7207653.9668540414</v>
      </c>
      <c r="AT70" s="250">
        <f>PopulationSizes!AT29*SexualBehaviour!AT11*SexualBehaviour!AT18*SexualBehaviour!AT53%</f>
        <v>7393772.3987635206</v>
      </c>
      <c r="AU70" s="250">
        <f>PopulationSizes!AU29*SexualBehaviour!AU11*SexualBehaviour!AU18*SexualBehaviour!AU53%</f>
        <v>7581342.6901648799</v>
      </c>
      <c r="AV70" s="250">
        <f>PopulationSizes!AV29*SexualBehaviour!AV11*SexualBehaviour!AV18*SexualBehaviour!AV53%</f>
        <v>7769436.0867874818</v>
      </c>
      <c r="AW70" s="250">
        <f>PopulationSizes!AW29*SexualBehaviour!AW11*SexualBehaviour!AW18*SexualBehaviour!AW53%</f>
        <v>7957022.1613848023</v>
      </c>
      <c r="AX70" s="250">
        <f>PopulationSizes!AX29*SexualBehaviour!AX11*SexualBehaviour!AX18*SexualBehaviour!AX53%</f>
        <v>8145042.3182444414</v>
      </c>
      <c r="AY70" s="250">
        <f>PopulationSizes!AY29*SexualBehaviour!AY11*SexualBehaviour!AY18*SexualBehaviour!AY53%</f>
        <v>8335063.667906641</v>
      </c>
      <c r="AZ70" s="196">
        <f>PopulationSizes!AZ29*SexualBehaviour!AZ11*SexualBehaviour!AZ18*SexualBehaviour!AZ53%</f>
        <v>8531095.9533030037</v>
      </c>
      <c r="BA70" s="196">
        <f>PopulationSizes!BA29*SexualBehaviour!BA11*SexualBehaviour!BA18*SexualBehaviour!BA53%</f>
        <v>8721945.0021942016</v>
      </c>
      <c r="BB70" s="196">
        <f>PopulationSizes!BB29*SexualBehaviour!BB11*SexualBehaviour!BB18*SexualBehaviour!BB53%</f>
        <v>8911833.9199797623</v>
      </c>
      <c r="BC70" s="196">
        <f>PopulationSizes!BC29*SexualBehaviour!BC11*SexualBehaviour!BC18*SexualBehaviour!BC53%</f>
        <v>9100207.2285104413</v>
      </c>
      <c r="BD70" s="196">
        <f>PopulationSizes!BD29*SexualBehaviour!BD11*SexualBehaviour!BD18*SexualBehaviour!BD53%</f>
        <v>9286627.1668606829</v>
      </c>
      <c r="BE70" s="196">
        <f>PopulationSizes!BE29*SexualBehaviour!BE11*SexualBehaviour!BE18*SexualBehaviour!BE53%</f>
        <v>9470792.0846448019</v>
      </c>
      <c r="BF70" s="196">
        <f>PopulationSizes!BF29*SexualBehaviour!BF11*SexualBehaviour!BF18*SexualBehaviour!BF53%</f>
        <v>9652738.7684952021</v>
      </c>
      <c r="BG70" s="196">
        <f>PopulationSizes!BG29*SexualBehaviour!BG11*SexualBehaviour!BG18*SexualBehaviour!BG53%</f>
        <v>9832481.9330648445</v>
      </c>
      <c r="BH70" s="196">
        <f>PopulationSizes!BH29*SexualBehaviour!BH11*SexualBehaviour!BH18*SexualBehaviour!BH53%</f>
        <v>10010275.406117283</v>
      </c>
      <c r="BI70" s="196">
        <f>PopulationSizes!BI29*SexualBehaviour!BI11*SexualBehaviour!BI18*SexualBehaviour!BI53%</f>
        <v>10186527.519272162</v>
      </c>
      <c r="BJ70" s="196">
        <f>PopulationSizes!BJ29*SexualBehaviour!BJ11*SexualBehaviour!BJ18*SexualBehaviour!BJ53%</f>
        <v>10361587.745537283</v>
      </c>
      <c r="BK70" s="196">
        <f>PopulationSizes!BK29*SexualBehaviour!BK11*SexualBehaviour!BK18*SexualBehaviour!BK53%</f>
        <v>10535842.344552843</v>
      </c>
      <c r="BL70" s="196">
        <f>PopulationSizes!BL29*SexualBehaviour!BL11*SexualBehaviour!BL18*SexualBehaviour!BL53%</f>
        <v>10709629.753336923</v>
      </c>
      <c r="BM70" s="196">
        <f>PopulationSizes!BM29*SexualBehaviour!BM11*SexualBehaviour!BM18*SexualBehaviour!BM53%</f>
        <v>10883255.300938442</v>
      </c>
      <c r="BN70" s="196">
        <f>PopulationSizes!BN29*SexualBehaviour!BN11*SexualBehaviour!BN18*SexualBehaviour!BN53%</f>
        <v>11057186.177588882</v>
      </c>
      <c r="BO70" s="196">
        <f>PopulationSizes!BO29*SexualBehaviour!BO11*SexualBehaviour!BO18*SexualBehaviour!BO53%</f>
        <v>11232191.223905403</v>
      </c>
      <c r="BP70" s="196">
        <f>PopulationSizes!BP29*SexualBehaviour!BP11*SexualBehaviour!BP18*SexualBehaviour!BP53%</f>
        <v>11408388.157111682</v>
      </c>
      <c r="BQ70" s="196">
        <f>PopulationSizes!BQ29*SexualBehaviour!BQ11*SexualBehaviour!BQ18*SexualBehaviour!BQ53%</f>
        <v>11585357.609598363</v>
      </c>
      <c r="BR70" s="196">
        <f>PopulationSizes!BR29*SexualBehaviour!BR11*SexualBehaviour!BR18*SexualBehaviour!BR53%</f>
        <v>11762168.879565723</v>
      </c>
      <c r="BS70" s="196">
        <f>PopulationSizes!BS29*SexualBehaviour!BS11*SexualBehaviour!BS18*SexualBehaviour!BS53%</f>
        <v>11938089.913029004</v>
      </c>
      <c r="BT70" s="196">
        <f>PopulationSizes!BT29*SexualBehaviour!BT11*SexualBehaviour!BT18*SexualBehaviour!BT53%</f>
        <v>12112947.812815923</v>
      </c>
      <c r="BU70" s="196">
        <f>PopulationSizes!BU29*SexualBehaviour!BU11*SexualBehaviour!BU18*SexualBehaviour!BU53%</f>
        <v>12286249.638052322</v>
      </c>
      <c r="BV70" s="196">
        <f>PopulationSizes!BV29*SexualBehaviour!BV11*SexualBehaviour!BV18*SexualBehaviour!BV53%</f>
        <v>12457186.082825404</v>
      </c>
      <c r="BW70" s="196">
        <f>PopulationSizes!BW29*SexualBehaviour!BW11*SexualBehaviour!BW18*SexualBehaviour!BW53%</f>
        <v>12624881.625284044</v>
      </c>
      <c r="BX70" s="196">
        <f>PopulationSizes!BX29*SexualBehaviour!BX11*SexualBehaviour!BX18*SexualBehaviour!BX53%</f>
        <v>12788515.923525723</v>
      </c>
      <c r="BY70" s="196">
        <f>PopulationSizes!BY29*SexualBehaviour!BY11*SexualBehaviour!BY18*SexualBehaviour!BY53%</f>
        <v>12947603.394002764</v>
      </c>
      <c r="BZ70" s="196">
        <f>PopulationSizes!BZ29*SexualBehaviour!BZ11*SexualBehaviour!BZ18*SexualBehaviour!BZ53%</f>
        <v>13101809.278360322</v>
      </c>
      <c r="CA70" s="196">
        <f>PopulationSizes!CA29*SexualBehaviour!CA11*SexualBehaviour!CA18*SexualBehaviour!CA53%</f>
        <v>13250982.751405561</v>
      </c>
      <c r="CB70" s="196">
        <f>PopulationSizes!CB29*SexualBehaviour!CB11*SexualBehaviour!CB18*SexualBehaviour!CB53%</f>
        <v>13395156.921107642</v>
      </c>
      <c r="CC70" s="196">
        <f>PopulationSizes!CC29*SexualBehaviour!CC11*SexualBehaviour!CC18*SexualBehaviour!CC53%</f>
        <v>13534964.517543845</v>
      </c>
      <c r="CD70" s="196">
        <f>PopulationSizes!CD29*SexualBehaviour!CD11*SexualBehaviour!CD18*SexualBehaviour!CD53%</f>
        <v>13671064.021434123</v>
      </c>
    </row>
    <row r="71" spans="1:82" s="184" customFormat="1">
      <c r="A71" s="184" t="s">
        <v>22</v>
      </c>
      <c r="B71" s="196">
        <f>PopulationSizes!B30*SexualBehaviour!B12*SexualBehaviour!B19*SexualBehaviour!B54%</f>
        <v>24364.84</v>
      </c>
      <c r="C71" s="196">
        <f>PopulationSizes!C30*SexualBehaviour!C12*SexualBehaviour!C19*SexualBehaviour!C54%</f>
        <v>24963.72</v>
      </c>
      <c r="D71" s="196">
        <f>PopulationSizes!D30*SexualBehaviour!D12*SexualBehaviour!D19*SexualBehaviour!D54%</f>
        <v>25579.72</v>
      </c>
      <c r="E71" s="196">
        <f>PopulationSizes!E30*SexualBehaviour!E12*SexualBehaviour!E19*SexualBehaviour!E54%</f>
        <v>26216.240000000002</v>
      </c>
      <c r="F71" s="196">
        <f>PopulationSizes!F30*SexualBehaviour!F12*SexualBehaviour!F19*SexualBehaviour!F54%</f>
        <v>26876.84</v>
      </c>
      <c r="G71" s="196">
        <f>PopulationSizes!G30*SexualBehaviour!G12*SexualBehaviour!G19*SexualBehaviour!G54%</f>
        <v>27563.440000000002</v>
      </c>
      <c r="H71" s="196">
        <f>PopulationSizes!H30*SexualBehaviour!H12*SexualBehaviour!H19*SexualBehaviour!H54%</f>
        <v>28277.68</v>
      </c>
      <c r="I71" s="196">
        <f>PopulationSizes!I30*SexualBehaviour!I12*SexualBehaviour!I19*SexualBehaviour!I54%</f>
        <v>29020.48</v>
      </c>
      <c r="J71" s="196">
        <f>PopulationSizes!J30*SexualBehaviour!J12*SexualBehaviour!J19*SexualBehaviour!J54%</f>
        <v>29793.560000000005</v>
      </c>
      <c r="K71" s="196">
        <f>PopulationSizes!K30*SexualBehaviour!K12*SexualBehaviour!K19*SexualBehaviour!K54%</f>
        <v>30601.8</v>
      </c>
      <c r="L71" s="196">
        <f>PopulationSizes!L30*SexualBehaviour!L12*SexualBehaviour!L19*SexualBehaviour!L54%</f>
        <v>31451.440000000002</v>
      </c>
      <c r="M71" s="196">
        <f>PopulationSizes!M30*SexualBehaviour!M12*SexualBehaviour!M19*SexualBehaviour!M54%</f>
        <v>32352.560000000005</v>
      </c>
      <c r="N71" s="196">
        <f>PopulationSizes!N30*SexualBehaviour!N12*SexualBehaviour!N19*SexualBehaviour!N54%</f>
        <v>33296</v>
      </c>
      <c r="O71" s="196">
        <f>PopulationSizes!O30*SexualBehaviour!O12*SexualBehaviour!O19*SexualBehaviour!O54%</f>
        <v>34280.04</v>
      </c>
      <c r="P71" s="196">
        <f>PopulationSizes!P30*SexualBehaviour!P12*SexualBehaviour!P19*SexualBehaviour!P54%</f>
        <v>35286.512861600007</v>
      </c>
      <c r="Q71" s="196">
        <f>PopulationSizes!Q30*SexualBehaviour!Q12*SexualBehaviour!Q19*SexualBehaviour!Q54%</f>
        <v>36260.605197599994</v>
      </c>
      <c r="R71" s="196">
        <f>PopulationSizes!R30*SexualBehaviour!R12*SexualBehaviour!R19*SexualBehaviour!R54%</f>
        <v>37341.186966000001</v>
      </c>
      <c r="S71" s="196">
        <f>PopulationSizes!S30*SexualBehaviour!S12*SexualBehaviour!S19*SexualBehaviour!S54%</f>
        <v>38466.2645232</v>
      </c>
      <c r="T71" s="196">
        <f>PopulationSizes!T30*SexualBehaviour!T12*SexualBehaviour!T19*SexualBehaviour!T54%</f>
        <v>39643.203155200004</v>
      </c>
      <c r="U71" s="196">
        <f>PopulationSizes!U30*SexualBehaviour!U12*SexualBehaviour!U19*SexualBehaviour!U54%</f>
        <v>40889.856383999999</v>
      </c>
      <c r="V71" s="196">
        <f>PopulationSizes!V30*SexualBehaviour!V12*SexualBehaviour!V19*SexualBehaviour!V54%</f>
        <v>42148.920808800001</v>
      </c>
      <c r="W71" s="196">
        <f>PopulationSizes!W30*SexualBehaviour!W12*SexualBehaviour!W19*SexualBehaviour!W54%</f>
        <v>43450.759060800003</v>
      </c>
      <c r="X71" s="196">
        <f>PopulationSizes!X30*SexualBehaviour!X12*SexualBehaviour!X19*SexualBehaviour!X54%</f>
        <v>89474.16</v>
      </c>
      <c r="Y71" s="196">
        <f>PopulationSizes!Y30*SexualBehaviour!Y12*SexualBehaviour!Y19*SexualBehaviour!Y54%</f>
        <v>138356.88</v>
      </c>
      <c r="Z71" s="196">
        <f>PopulationSizes!Z30*SexualBehaviour!Z12*SexualBehaviour!Z19*SexualBehaviour!Z54%</f>
        <v>190165.28</v>
      </c>
      <c r="AA71" s="196">
        <f>PopulationSizes!AA30*SexualBehaviour!AA12*SexualBehaviour!AA19*SexualBehaviour!AA54%</f>
        <v>245004.6</v>
      </c>
      <c r="AB71" s="196">
        <f>PopulationSizes!AB30*SexualBehaviour!AB12*SexualBehaviour!AB19*SexualBehaviour!AB54%</f>
        <v>504940</v>
      </c>
      <c r="AC71" s="196">
        <f>PopulationSizes!AC30*SexualBehaviour!AC12*SexualBehaviour!AC19*SexualBehaviour!AC54%</f>
        <v>728246.96000000008</v>
      </c>
      <c r="AD71" s="196">
        <f>PopulationSizes!AD30*SexualBehaviour!AD12*SexualBehaviour!AD19*SexualBehaviour!AD54%</f>
        <v>964103.03999999992</v>
      </c>
      <c r="AE71" s="250">
        <f>PopulationSizes!AE30*SexualBehaviour!AE12*SexualBehaviour!AE19*SexualBehaviour!AE54%</f>
        <v>1212395.3600000001</v>
      </c>
      <c r="AF71" s="250">
        <f>PopulationSizes!AF30*SexualBehaviour!AF12*SexualBehaviour!AF19*SexualBehaviour!AF54%</f>
        <v>1472759.6</v>
      </c>
      <c r="AG71" s="250">
        <f>PopulationSizes!AG30*SexualBehaviour!AG12*SexualBehaviour!AG19*SexualBehaviour!AG54%</f>
        <v>1803141.04</v>
      </c>
      <c r="AH71" s="250">
        <f>PopulationSizes!AH30*SexualBehaviour!AH12*SexualBehaviour!AH19*SexualBehaviour!AH54%</f>
        <v>2088637.5999999999</v>
      </c>
      <c r="AI71" s="250">
        <f>PopulationSizes!AI30*SexualBehaviour!AI12*SexualBehaviour!AI19*SexualBehaviour!AI54%</f>
        <v>2386327.3200000003</v>
      </c>
      <c r="AJ71" s="250">
        <f>PopulationSizes!AJ30*SexualBehaviour!AJ12*SexualBehaviour!AJ19*SexualBehaviour!AJ54%</f>
        <v>2696965.16</v>
      </c>
      <c r="AK71" s="250">
        <f>PopulationSizes!AK30*SexualBehaviour!AK12*SexualBehaviour!AK19*SexualBehaviour!AK54%</f>
        <v>2892555</v>
      </c>
      <c r="AL71" s="250">
        <f>PopulationSizes!AL30*SexualBehaviour!AL12*SexualBehaviour!AL19*SexualBehaviour!AL54%</f>
        <v>3095848.6399999997</v>
      </c>
      <c r="AM71" s="250">
        <f>PopulationSizes!AM30*SexualBehaviour!AM12*SexualBehaviour!AM19*SexualBehaviour!AM54%</f>
        <v>3240078.7199999997</v>
      </c>
      <c r="AN71" s="250">
        <f>PopulationSizes!AN30*SexualBehaviour!AN12*SexualBehaviour!AN19*SexualBehaviour!AN54%</f>
        <v>3390106.1599999997</v>
      </c>
      <c r="AO71" s="250">
        <f>PopulationSizes!AO30*SexualBehaviour!AO12*SexualBehaviour!AO19*SexualBehaviour!AO54%</f>
        <v>3546182</v>
      </c>
      <c r="AP71" s="250">
        <f>PopulationSizes!AP30*SexualBehaviour!AP12*SexualBehaviour!AP19*SexualBehaviour!AP54%</f>
        <v>3672176.18</v>
      </c>
      <c r="AQ71" s="250">
        <f>PopulationSizes!AQ30*SexualBehaviour!AQ12*SexualBehaviour!AQ19*SexualBehaviour!AQ54%</f>
        <v>3802766.040000001</v>
      </c>
      <c r="AR71" s="250">
        <f>PopulationSizes!AR30*SexualBehaviour!AR12*SexualBehaviour!AR19*SexualBehaviour!AR54%</f>
        <v>3938023.7199999997</v>
      </c>
      <c r="AS71" s="250">
        <f>PopulationSizes!AS30*SexualBehaviour!AS12*SexualBehaviour!AS19*SexualBehaviour!AS54%</f>
        <v>4077958.56</v>
      </c>
      <c r="AT71" s="250">
        <f>PopulationSizes!AT30*SexualBehaviour!AT12*SexualBehaviour!AT19*SexualBehaviour!AT54%</f>
        <v>4222075.1999999993</v>
      </c>
      <c r="AU71" s="250">
        <f>PopulationSizes!AU30*SexualBehaviour!AU12*SexualBehaviour!AU19*SexualBehaviour!AU54%</f>
        <v>4369578.6400000006</v>
      </c>
      <c r="AV71" s="250">
        <f>PopulationSizes!AV30*SexualBehaviour!AV12*SexualBehaviour!AV19*SexualBehaviour!AV54%</f>
        <v>4519737.78</v>
      </c>
      <c r="AW71" s="250">
        <f>PopulationSizes!AW30*SexualBehaviour!AW12*SexualBehaviour!AW19*SexualBehaviour!AW54%</f>
        <v>4672123.2</v>
      </c>
      <c r="AX71" s="250">
        <f>PopulationSizes!AX30*SexualBehaviour!AX12*SexualBehaviour!AX19*SexualBehaviour!AX54%</f>
        <v>4826805.58</v>
      </c>
      <c r="AY71" s="250">
        <f>PopulationSizes!AY30*SexualBehaviour!AY12*SexualBehaviour!AY19*SexualBehaviour!AY54%</f>
        <v>4984729.2</v>
      </c>
      <c r="AZ71" s="196">
        <f>PopulationSizes!AZ30*SexualBehaviour!AZ12*SexualBehaviour!AZ19*SexualBehaviour!AZ54%</f>
        <v>5101965</v>
      </c>
      <c r="BA71" s="196">
        <f>PopulationSizes!BA30*SexualBehaviour!BA12*SexualBehaviour!BA19*SexualBehaviour!BA54%</f>
        <v>5216101</v>
      </c>
      <c r="BB71" s="196">
        <f>PopulationSizes!BB30*SexualBehaviour!BB12*SexualBehaviour!BB19*SexualBehaviour!BB54%</f>
        <v>5329662.8000000007</v>
      </c>
      <c r="BC71" s="196">
        <f>PopulationSizes!BC30*SexualBehaviour!BC12*SexualBehaviour!BC19*SexualBehaviour!BC54%</f>
        <v>5442318.2000000002</v>
      </c>
      <c r="BD71" s="196">
        <f>PopulationSizes!BD30*SexualBehaviour!BD12*SexualBehaviour!BD19*SexualBehaviour!BD54%</f>
        <v>5553805.4000000004</v>
      </c>
      <c r="BE71" s="196">
        <f>PopulationSizes!BE30*SexualBehaviour!BE12*SexualBehaviour!BE19*SexualBehaviour!BE54%</f>
        <v>5663944</v>
      </c>
      <c r="BF71" s="196">
        <f>PopulationSizes!BF30*SexualBehaviour!BF12*SexualBehaviour!BF19*SexualBehaviour!BF54%</f>
        <v>5772756.0000000009</v>
      </c>
      <c r="BG71" s="196">
        <f>PopulationSizes!BG30*SexualBehaviour!BG12*SexualBehaviour!BG19*SexualBehaviour!BG54%</f>
        <v>5880250.2000000002</v>
      </c>
      <c r="BH71" s="196">
        <f>PopulationSizes!BH30*SexualBehaviour!BH12*SexualBehaviour!BH19*SexualBehaviour!BH54%</f>
        <v>5986578.4000000004</v>
      </c>
      <c r="BI71" s="196">
        <f>PopulationSizes!BI30*SexualBehaviour!BI12*SexualBehaviour!BI19*SexualBehaviour!BI54%</f>
        <v>6091984.8000000007</v>
      </c>
      <c r="BJ71" s="196">
        <f>PopulationSizes!BJ30*SexualBehaviour!BJ12*SexualBehaviour!BJ19*SexualBehaviour!BJ54%</f>
        <v>6196678.4000000004</v>
      </c>
      <c r="BK71" s="196">
        <f>PopulationSizes!BK30*SexualBehaviour!BK12*SexualBehaviour!BK19*SexualBehaviour!BK54%</f>
        <v>6300890.2000000002</v>
      </c>
      <c r="BL71" s="196">
        <f>PopulationSizes!BL30*SexualBehaviour!BL12*SexualBehaviour!BL19*SexualBehaviour!BL54%</f>
        <v>6404822.6000000015</v>
      </c>
      <c r="BM71" s="196">
        <f>PopulationSizes!BM30*SexualBehaviour!BM12*SexualBehaviour!BM19*SexualBehaviour!BM54%</f>
        <v>6508658.2000000011</v>
      </c>
      <c r="BN71" s="196">
        <f>PopulationSizes!BN30*SexualBehaviour!BN12*SexualBehaviour!BN19*SexualBehaviour!BN54%</f>
        <v>6612676.4000000004</v>
      </c>
      <c r="BO71" s="196">
        <f>PopulationSizes!BO30*SexualBehaviour!BO12*SexualBehaviour!BO19*SexualBehaviour!BO54%</f>
        <v>6717337.0000000009</v>
      </c>
      <c r="BP71" s="196">
        <f>PopulationSizes!BP30*SexualBehaviour!BP12*SexualBehaviour!BP19*SexualBehaviour!BP54%</f>
        <v>6822710.4000000004</v>
      </c>
      <c r="BQ71" s="196">
        <f>PopulationSizes!BQ30*SexualBehaviour!BQ12*SexualBehaviour!BQ19*SexualBehaviour!BQ54%</f>
        <v>6928545.8000000007</v>
      </c>
      <c r="BR71" s="196">
        <f>PopulationSizes!BR30*SexualBehaviour!BR12*SexualBehaviour!BR19*SexualBehaviour!BR54%</f>
        <v>7034286.6000000015</v>
      </c>
      <c r="BS71" s="196">
        <f>PopulationSizes!BS30*SexualBehaviour!BS12*SexualBehaviour!BS19*SexualBehaviour!BS54%</f>
        <v>7139495.0000000009</v>
      </c>
      <c r="BT71" s="196">
        <f>PopulationSizes!BT30*SexualBehaviour!BT12*SexualBehaviour!BT19*SexualBehaviour!BT54%</f>
        <v>7244067.6000000015</v>
      </c>
      <c r="BU71" s="196">
        <f>PopulationSizes!BU30*SexualBehaviour!BU12*SexualBehaviour!BU19*SexualBehaviour!BU54%</f>
        <v>7347709.6000000006</v>
      </c>
      <c r="BV71" s="196">
        <f>PopulationSizes!BV30*SexualBehaviour!BV12*SexualBehaviour!BV19*SexualBehaviour!BV54%</f>
        <v>7449937.0000000009</v>
      </c>
      <c r="BW71" s="196">
        <f>PopulationSizes!BW30*SexualBehaviour!BW12*SexualBehaviour!BW19*SexualBehaviour!BW54%</f>
        <v>7550226.2000000002</v>
      </c>
      <c r="BX71" s="196">
        <f>PopulationSizes!BX30*SexualBehaviour!BX12*SexualBehaviour!BX19*SexualBehaviour!BX54%</f>
        <v>7648086.6000000006</v>
      </c>
      <c r="BY71" s="196">
        <f>PopulationSizes!BY30*SexualBehaviour!BY12*SexualBehaviour!BY19*SexualBehaviour!BY54%</f>
        <v>7743227.7999999998</v>
      </c>
      <c r="BZ71" s="196">
        <f>PopulationSizes!BZ30*SexualBehaviour!BZ12*SexualBehaviour!BZ19*SexualBehaviour!BZ54%</f>
        <v>7835449.6000000006</v>
      </c>
      <c r="CA71" s="196">
        <f>PopulationSizes!CA30*SexualBehaviour!CA12*SexualBehaviour!CA19*SexualBehaviour!CA54%</f>
        <v>7924661.8000000007</v>
      </c>
      <c r="CB71" s="196">
        <f>PopulationSizes!CB30*SexualBehaviour!CB12*SexualBehaviour!CB19*SexualBehaviour!CB54%</f>
        <v>8010884.2000000002</v>
      </c>
      <c r="CC71" s="196">
        <f>PopulationSizes!CC30*SexualBehaviour!CC12*SexualBehaviour!CC19*SexualBehaviour!CC54%</f>
        <v>8094495.200000002</v>
      </c>
      <c r="CD71" s="196">
        <f>PopulationSizes!CD30*SexualBehaviour!CD12*SexualBehaviour!CD19*SexualBehaviour!CD54%</f>
        <v>8175888.6000000006</v>
      </c>
    </row>
    <row r="72" spans="1:82" s="199" customFormat="1">
      <c r="A72" s="199" t="s">
        <v>6</v>
      </c>
      <c r="B72" s="210">
        <f>PopulationSizes!B31*SexualBehaviour!B13*SexualBehaviour!B20*SexualBehaviour!B55%</f>
        <v>6822.1552000000001</v>
      </c>
      <c r="C72" s="210">
        <f>PopulationSizes!C31*SexualBehaviour!C13*SexualBehaviour!C20*SexualBehaviour!C55%</f>
        <v>6989.8415999999997</v>
      </c>
      <c r="D72" s="210">
        <f>PopulationSizes!D31*SexualBehaviour!D13*SexualBehaviour!D20*SexualBehaviour!D55%</f>
        <v>7162.3216000000002</v>
      </c>
      <c r="E72" s="210">
        <f>PopulationSizes!E31*SexualBehaviour!E13*SexualBehaviour!E20*SexualBehaviour!E55%</f>
        <v>7340.5472000000009</v>
      </c>
      <c r="F72" s="210">
        <f>PopulationSizes!F31*SexualBehaviour!F13*SexualBehaviour!F20*SexualBehaviour!F55%</f>
        <v>7525.5152000000016</v>
      </c>
      <c r="G72" s="210">
        <f>PopulationSizes!G31*SexualBehaviour!G13*SexualBehaviour!G20*SexualBehaviour!G55%</f>
        <v>7717.7632000000012</v>
      </c>
      <c r="H72" s="210">
        <f>PopulationSizes!H31*SexualBehaviour!H13*SexualBehaviour!H20*SexualBehaviour!H55%</f>
        <v>7917.7504000000008</v>
      </c>
      <c r="I72" s="210">
        <f>PopulationSizes!I31*SexualBehaviour!I13*SexualBehaviour!I20*SexualBehaviour!I55%</f>
        <v>8125.7344000000012</v>
      </c>
      <c r="J72" s="210">
        <f>PopulationSizes!J31*SexualBehaviour!J13*SexualBehaviour!J20*SexualBehaviour!J55%</f>
        <v>8342.1968000000015</v>
      </c>
      <c r="K72" s="210">
        <f>PopulationSizes!K31*SexualBehaviour!K13*SexualBehaviour!K20*SexualBehaviour!K55%</f>
        <v>8568.5040000000008</v>
      </c>
      <c r="L72" s="210">
        <f>PopulationSizes!L31*SexualBehaviour!L13*SexualBehaviour!L20*SexualBehaviour!L55%</f>
        <v>8806.4032000000007</v>
      </c>
      <c r="M72" s="210">
        <f>PopulationSizes!M31*SexualBehaviour!M13*SexualBehaviour!M20*SexualBehaviour!M55%</f>
        <v>9058.7168000000001</v>
      </c>
      <c r="N72" s="210">
        <f>PopulationSizes!N31*SexualBehaviour!N13*SexualBehaviour!N20*SexualBehaviour!N55%</f>
        <v>9322.880000000001</v>
      </c>
      <c r="O72" s="210">
        <f>PopulationSizes!O31*SexualBehaviour!O13*SexualBehaviour!O20*SexualBehaviour!O55%</f>
        <v>9598.4112000000005</v>
      </c>
      <c r="P72" s="210">
        <f>PopulationSizes!P31*SexualBehaviour!P13*SexualBehaviour!P20*SexualBehaviour!P55%</f>
        <v>9880.1248000000014</v>
      </c>
      <c r="Q72" s="210">
        <f>PopulationSizes!Q31*SexualBehaviour!Q13*SexualBehaviour!Q20*SexualBehaviour!Q55%</f>
        <v>10152.867927664003</v>
      </c>
      <c r="R72" s="210">
        <f>PopulationSizes!R31*SexualBehaviour!R13*SexualBehaviour!R20*SexualBehaviour!R55%</f>
        <v>10455.427800383999</v>
      </c>
      <c r="S72" s="210">
        <f>PopulationSizes!S31*SexualBehaviour!S13*SexualBehaviour!S20*SexualBehaviour!S55%</f>
        <v>10770.230995104002</v>
      </c>
      <c r="T72" s="210">
        <f>PopulationSizes!T31*SexualBehaviour!T13*SexualBehaviour!T20*SexualBehaviour!T55%</f>
        <v>11099.209248512001</v>
      </c>
      <c r="U72" s="210">
        <f>PopulationSizes!U31*SexualBehaviour!U13*SexualBehaviour!U20*SexualBehaviour!U55%</f>
        <v>11446.072404480001</v>
      </c>
      <c r="V72" s="210">
        <f>PopulationSizes!V31*SexualBehaviour!V13*SexualBehaviour!V20*SexualBehaviour!V55%</f>
        <v>23573.692799999997</v>
      </c>
      <c r="W72" s="210">
        <f>PopulationSizes!W31*SexualBehaviour!W13*SexualBehaviour!W20*SexualBehaviour!W55%</f>
        <v>36452.707199999997</v>
      </c>
      <c r="X72" s="210">
        <f>PopulationSizes!X31*SexualBehaviour!X13*SexualBehaviour!X20*SexualBehaviour!X55%</f>
        <v>50105.529600000002</v>
      </c>
      <c r="Y72" s="210">
        <f>PopulationSizes!Y31*SexualBehaviour!Y13*SexualBehaviour!Y20*SexualBehaviour!Y55%</f>
        <v>64566.543999999994</v>
      </c>
      <c r="Z72" s="210">
        <f>PopulationSizes!Z31*SexualBehaviour!Z13*SexualBehaviour!Z20*SexualBehaviour!Z55%</f>
        <v>119804.12640000001</v>
      </c>
      <c r="AA72" s="210">
        <f>PopulationSizes!AA31*SexualBehaviour!AA13*SexualBehaviour!AA20*SexualBehaviour!AA55%</f>
        <v>178363.34880000004</v>
      </c>
      <c r="AB72" s="210">
        <f>PopulationSizes!AB31*SexualBehaviour!AB13*SexualBehaviour!AB20*SexualBehaviour!AB55%</f>
        <v>240351.44000000006</v>
      </c>
      <c r="AC72" s="210">
        <f>PopulationSizes!AC31*SexualBehaviour!AC13*SexualBehaviour!AC20*SexualBehaviour!AC55%</f>
        <v>291298.78399999999</v>
      </c>
      <c r="AD72" s="210">
        <f>PopulationSizes!AD31*SexualBehaviour!AD13*SexualBehaviour!AD20*SexualBehaviour!AD55%</f>
        <v>344934.64319999999</v>
      </c>
      <c r="AE72" s="344">
        <f>PopulationSizes!AE31*SexualBehaviour!AE13*SexualBehaviour!AE20*SexualBehaviour!AE55%</f>
        <v>401192.64639999997</v>
      </c>
      <c r="AF72" s="344">
        <f>PopulationSizes!AF31*SexualBehaviour!AF13*SexualBehaviour!AF20*SexualBehaviour!AF55%</f>
        <v>459954.152</v>
      </c>
      <c r="AG72" s="344">
        <f>PopulationSizes!AG31*SexualBehaviour!AG13*SexualBehaviour!AG20*SexualBehaviour!AG55%</f>
        <v>521165.9264</v>
      </c>
      <c r="AH72" s="344">
        <f>PopulationSizes!AH31*SexualBehaviour!AH13*SexualBehaviour!AH20*SexualBehaviour!AH55%</f>
        <v>584818.52799999993</v>
      </c>
      <c r="AI72" s="344">
        <f>PopulationSizes!AI31*SexualBehaviour!AI13*SexualBehaviour!AI20*SexualBehaviour!AI55%</f>
        <v>651039.04320000007</v>
      </c>
      <c r="AJ72" s="344">
        <f>PopulationSizes!AJ31*SexualBehaviour!AJ13*SexualBehaviour!AJ20*SexualBehaviour!AJ55%</f>
        <v>720026.97759999987</v>
      </c>
      <c r="AK72" s="344">
        <f>PopulationSizes!AK31*SexualBehaviour!AK13*SexualBehaviour!AK20*SexualBehaviour!AK55%</f>
        <v>791917.28000000014</v>
      </c>
      <c r="AL72" s="344">
        <f>PopulationSizes!AL31*SexualBehaviour!AL13*SexualBehaviour!AL20*SexualBehaviour!AL55%</f>
        <v>866837.61919999984</v>
      </c>
      <c r="AM72" s="344">
        <f>PopulationSizes!AM31*SexualBehaviour!AM13*SexualBehaviour!AM20*SexualBehaviour!AM55%</f>
        <v>945022.96</v>
      </c>
      <c r="AN72" s="344">
        <f>PopulationSizes!AN31*SexualBehaviour!AN13*SexualBehaviour!AN20*SexualBehaviour!AN55%</f>
        <v>968601.76</v>
      </c>
      <c r="AO72" s="344">
        <f>PopulationSizes!AO31*SexualBehaviour!AO13*SexualBehaviour!AO20*SexualBehaviour!AO55%</f>
        <v>992930.96</v>
      </c>
      <c r="AP72" s="344">
        <f>PopulationSizes!AP31*SexualBehaviour!AP13*SexualBehaviour!AP20*SexualBehaviour!AP55%</f>
        <v>1018029.04</v>
      </c>
      <c r="AQ72" s="344">
        <f>PopulationSizes!AQ31*SexualBehaviour!AQ13*SexualBehaviour!AQ20*SexualBehaviour!AQ55%</f>
        <v>1043896.56</v>
      </c>
      <c r="AR72" s="344">
        <f>PopulationSizes!AR31*SexualBehaviour!AR13*SexualBehaviour!AR20*SexualBehaviour!AR55%</f>
        <v>1070530.72</v>
      </c>
      <c r="AS72" s="344">
        <f>PopulationSizes!AS31*SexualBehaviour!AS13*SexualBehaviour!AS20*SexualBehaviour!AS55%</f>
        <v>1097911.92</v>
      </c>
      <c r="AT72" s="344">
        <f>PopulationSizes!AT31*SexualBehaviour!AT13*SexualBehaviour!AT20*SexualBehaviour!AT55%</f>
        <v>1125886.72</v>
      </c>
      <c r="AU72" s="344">
        <f>PopulationSizes!AU31*SexualBehaviour!AU13*SexualBehaviour!AU20*SexualBehaviour!AU55%</f>
        <v>1154228.3199999998</v>
      </c>
      <c r="AV72" s="344">
        <f>PopulationSizes!AV31*SexualBehaviour!AV13*SexualBehaviour!AV20*SexualBehaviour!AV55%</f>
        <v>1575000</v>
      </c>
      <c r="AW72" s="344">
        <f>PopulationSizes!AW31*SexualBehaviour!AW13*SexualBehaviour!AW20*SexualBehaviour!AW55%</f>
        <v>1211291.2</v>
      </c>
      <c r="AX72" s="344">
        <f>PopulationSizes!AX31*SexualBehaviour!AX13*SexualBehaviour!AX20*SexualBehaviour!AX55%</f>
        <v>1239913.3599999999</v>
      </c>
      <c r="AY72" s="344">
        <f>PopulationSizes!AY31*SexualBehaviour!AY13*SexualBehaviour!AY20*SexualBehaviour!AY55%</f>
        <v>1268840.1600000001</v>
      </c>
      <c r="AZ72" s="210">
        <f>PopulationSizes!AZ31*SexualBehaviour!AZ13*SexualBehaviour!AZ20*SexualBehaviour!AZ55%</f>
        <v>1298682.0000000002</v>
      </c>
      <c r="BA72" s="210">
        <f>PopulationSizes!BA31*SexualBehaviour!BA13*SexualBehaviour!BA20*SexualBehaviour!BA55%</f>
        <v>1327734.8</v>
      </c>
      <c r="BB72" s="210">
        <f>PopulationSizes!BB31*SexualBehaviour!BB13*SexualBehaviour!BB20*SexualBehaviour!BB55%</f>
        <v>1356641.4400000002</v>
      </c>
      <c r="BC72" s="210">
        <f>PopulationSizes!BC31*SexualBehaviour!BC13*SexualBehaviour!BC20*SexualBehaviour!BC55%</f>
        <v>1385317.3599999999</v>
      </c>
      <c r="BD72" s="210">
        <f>PopulationSizes!BD31*SexualBehaviour!BD13*SexualBehaviour!BD20*SexualBehaviour!BD55%</f>
        <v>1413695.92</v>
      </c>
      <c r="BE72" s="210">
        <f>PopulationSizes!BE31*SexualBehaviour!BE13*SexualBehaviour!BE20*SexualBehaviour!BE55%</f>
        <v>1441731.2</v>
      </c>
      <c r="BF72" s="210">
        <f>PopulationSizes!BF31*SexualBehaviour!BF13*SexualBehaviour!BF20*SexualBehaviour!BF55%</f>
        <v>1469428.8</v>
      </c>
      <c r="BG72" s="210">
        <f>PopulationSizes!BG31*SexualBehaviour!BG13*SexualBehaviour!BG20*SexualBehaviour!BG55%</f>
        <v>1496790.96</v>
      </c>
      <c r="BH72" s="210">
        <f>PopulationSizes!BH31*SexualBehaviour!BH13*SexualBehaviour!BH20*SexualBehaviour!BH55%</f>
        <v>1523856.32</v>
      </c>
      <c r="BI72" s="210">
        <f>PopulationSizes!BI31*SexualBehaviour!BI13*SexualBehaviour!BI20*SexualBehaviour!BI55%</f>
        <v>1550687.0399999998</v>
      </c>
      <c r="BJ72" s="210">
        <f>PopulationSizes!BJ31*SexualBehaviour!BJ13*SexualBehaviour!BJ20*SexualBehaviour!BJ55%</f>
        <v>1577336.32</v>
      </c>
      <c r="BK72" s="210">
        <f>PopulationSizes!BK31*SexualBehaviour!BK13*SexualBehaviour!BK20*SexualBehaviour!BK55%</f>
        <v>1603862.9600000002</v>
      </c>
      <c r="BL72" s="210">
        <f>PopulationSizes!BL31*SexualBehaviour!BL13*SexualBehaviour!BL20*SexualBehaviour!BL55%</f>
        <v>1630318.48</v>
      </c>
      <c r="BM72" s="210">
        <f>PopulationSizes!BM31*SexualBehaviour!BM13*SexualBehaviour!BM20*SexualBehaviour!BM55%</f>
        <v>1656749.36</v>
      </c>
      <c r="BN72" s="210">
        <f>PopulationSizes!BN31*SexualBehaviour!BN13*SexualBehaviour!BN20*SexualBehaviour!BN55%</f>
        <v>1683226.7200000002</v>
      </c>
      <c r="BO72" s="210">
        <f>PopulationSizes!BO31*SexualBehaviour!BO13*SexualBehaviour!BO20*SexualBehaviour!BO55%</f>
        <v>1709867.5999999999</v>
      </c>
      <c r="BP72" s="210">
        <f>PopulationSizes!BP31*SexualBehaviour!BP13*SexualBehaviour!BP20*SexualBehaviour!BP55%</f>
        <v>1736689.92</v>
      </c>
      <c r="BQ72" s="210">
        <f>PopulationSizes!BQ31*SexualBehaviour!BQ13*SexualBehaviour!BQ20*SexualBehaviour!BQ55%</f>
        <v>1763629.8399999999</v>
      </c>
      <c r="BR72" s="210">
        <f>PopulationSizes!BR31*SexualBehaviour!BR13*SexualBehaviour!BR20*SexualBehaviour!BR55%</f>
        <v>1790545.6800000002</v>
      </c>
      <c r="BS72" s="210">
        <f>PopulationSizes!BS31*SexualBehaviour!BS13*SexualBehaviour!BS20*SexualBehaviour!BS55%</f>
        <v>1817326</v>
      </c>
      <c r="BT72" s="210">
        <f>PopulationSizes!BT31*SexualBehaviour!BT13*SexualBehaviour!BT20*SexualBehaviour!BT55%</f>
        <v>1843944.48</v>
      </c>
      <c r="BU72" s="210">
        <f>PopulationSizes!BU31*SexualBehaviour!BU13*SexualBehaviour!BU20*SexualBehaviour!BU55%</f>
        <v>1870326.08</v>
      </c>
      <c r="BV72" s="210">
        <f>PopulationSizes!BV31*SexualBehaviour!BV13*SexualBehaviour!BV20*SexualBehaviour!BV55%</f>
        <v>1896347.5999999999</v>
      </c>
      <c r="BW72" s="210">
        <f>PopulationSizes!BW31*SexualBehaviour!BW13*SexualBehaviour!BW20*SexualBehaviour!BW55%</f>
        <v>1921875.7600000002</v>
      </c>
      <c r="BX72" s="210">
        <f>PopulationSizes!BX31*SexualBehaviour!BX13*SexualBehaviour!BX20*SexualBehaviour!BX55%</f>
        <v>1946785.68</v>
      </c>
      <c r="BY72" s="210">
        <f>PopulationSizes!BY31*SexualBehaviour!BY13*SexualBehaviour!BY20*SexualBehaviour!BY55%</f>
        <v>1971003.44</v>
      </c>
      <c r="BZ72" s="210">
        <f>PopulationSizes!BZ31*SexualBehaviour!BZ13*SexualBehaviour!BZ20*SexualBehaviour!BZ55%</f>
        <v>1994478.08</v>
      </c>
      <c r="CA72" s="210">
        <f>PopulationSizes!CA31*SexualBehaviour!CA13*SexualBehaviour!CA20*SexualBehaviour!CA55%</f>
        <v>2017186.6400000001</v>
      </c>
      <c r="CB72" s="210">
        <f>PopulationSizes!CB31*SexualBehaviour!CB13*SexualBehaviour!CB20*SexualBehaviour!CB55%</f>
        <v>2039134.1600000001</v>
      </c>
      <c r="CC72" s="210">
        <f>PopulationSizes!CC31*SexualBehaviour!CC13*SexualBehaviour!CC20*SexualBehaviour!CC55%</f>
        <v>2060416.9600000002</v>
      </c>
      <c r="CD72" s="210">
        <f>PopulationSizes!CD31*SexualBehaviour!CD13*SexualBehaviour!CD20*SexualBehaviour!CD55%</f>
        <v>2081135.2800000003</v>
      </c>
    </row>
  </sheetData>
  <mergeCells count="2">
    <mergeCell ref="B36:E36"/>
    <mergeCell ref="F36:H36"/>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76EB10-BD6B-4B72-8C40-1DE8CA2D2800}">
  <sheetPr>
    <tabColor rgb="FF92D050"/>
  </sheetPr>
  <dimension ref="A1:EI69"/>
  <sheetViews>
    <sheetView workbookViewId="0">
      <pane xSplit="1" ySplit="2" topLeftCell="AN3" activePane="bottomRight" state="frozen"/>
      <selection pane="topRight" activeCell="B1" sqref="B1"/>
      <selection pane="bottomLeft" activeCell="A3" sqref="A3"/>
      <selection pane="bottomRight" activeCell="BE37" sqref="BE37"/>
    </sheetView>
  </sheetViews>
  <sheetFormatPr defaultColWidth="8.88671875" defaultRowHeight="14.4"/>
  <cols>
    <col min="1" max="1" width="31.44140625" style="136" customWidth="1"/>
    <col min="2" max="2" width="7" style="136" bestFit="1" customWidth="1"/>
    <col min="3" max="12" width="1" style="136" customWidth="1"/>
    <col min="13" max="13" width="5.44140625" style="136" customWidth="1"/>
    <col min="14" max="22" width="5.6640625" style="136" customWidth="1"/>
    <col min="23" max="31" width="6" style="136" customWidth="1"/>
    <col min="32" max="38" width="5.44140625" style="136" customWidth="1"/>
    <col min="39" max="39" width="6.6640625" style="136" customWidth="1"/>
    <col min="40" max="51" width="5.44140625" style="136" customWidth="1"/>
    <col min="52" max="52" width="5.44140625" style="23" customWidth="1"/>
    <col min="53" max="56" width="6.5546875" style="136" customWidth="1"/>
    <col min="57" max="61" width="5" style="136" customWidth="1"/>
    <col min="62" max="62" width="6.109375" style="136" customWidth="1"/>
    <col min="63" max="81" width="1" style="136" customWidth="1"/>
    <col min="82" max="82" width="5.5546875" style="136" customWidth="1"/>
    <col min="83" max="16384" width="8.88671875" style="136"/>
  </cols>
  <sheetData>
    <row r="1" spans="1:82">
      <c r="A1" s="29" t="s">
        <v>183</v>
      </c>
      <c r="B1" s="252" t="s">
        <v>184</v>
      </c>
      <c r="C1" s="12"/>
      <c r="H1" s="12"/>
    </row>
    <row r="2" spans="1:82">
      <c r="A2" s="146" t="str">
        <f>PopulationSizes!A2</f>
        <v>Year</v>
      </c>
      <c r="B2" s="145">
        <f>PopulationSizes!B2</f>
        <v>1970</v>
      </c>
      <c r="C2" s="145">
        <f>PopulationSizes!C2</f>
        <v>1971</v>
      </c>
      <c r="D2" s="145">
        <f>PopulationSizes!D2</f>
        <v>1972</v>
      </c>
      <c r="E2" s="145">
        <f>PopulationSizes!E2</f>
        <v>1973</v>
      </c>
      <c r="F2" s="145">
        <f>PopulationSizes!F2</f>
        <v>1974</v>
      </c>
      <c r="G2" s="145">
        <f>PopulationSizes!G2</f>
        <v>1975</v>
      </c>
      <c r="H2" s="145">
        <f>PopulationSizes!H2</f>
        <v>1976</v>
      </c>
      <c r="I2" s="145">
        <f>PopulationSizes!I2</f>
        <v>1977</v>
      </c>
      <c r="J2" s="145">
        <f>PopulationSizes!J2</f>
        <v>1978</v>
      </c>
      <c r="K2" s="145">
        <f>PopulationSizes!K2</f>
        <v>1979</v>
      </c>
      <c r="L2" s="145">
        <f>PopulationSizes!L2</f>
        <v>1980</v>
      </c>
      <c r="M2" s="145">
        <f>PopulationSizes!M2</f>
        <v>1981</v>
      </c>
      <c r="N2" s="145">
        <f>PopulationSizes!N2</f>
        <v>1982</v>
      </c>
      <c r="O2" s="145">
        <f>PopulationSizes!O2</f>
        <v>1983</v>
      </c>
      <c r="P2" s="145">
        <f>PopulationSizes!P2</f>
        <v>1984</v>
      </c>
      <c r="Q2" s="145">
        <f>PopulationSizes!Q2</f>
        <v>1985</v>
      </c>
      <c r="R2" s="145">
        <f>PopulationSizes!R2</f>
        <v>1986</v>
      </c>
      <c r="S2" s="145">
        <f>PopulationSizes!S2</f>
        <v>1987</v>
      </c>
      <c r="T2" s="145">
        <f>PopulationSizes!T2</f>
        <v>1988</v>
      </c>
      <c r="U2" s="145">
        <f>PopulationSizes!U2</f>
        <v>1989</v>
      </c>
      <c r="V2" s="145">
        <f>PopulationSizes!V2</f>
        <v>1990</v>
      </c>
      <c r="W2" s="145">
        <f>PopulationSizes!W2</f>
        <v>1991</v>
      </c>
      <c r="X2" s="145">
        <f>PopulationSizes!X2</f>
        <v>1992</v>
      </c>
      <c r="Y2" s="145">
        <f>PopulationSizes!Y2</f>
        <v>1993</v>
      </c>
      <c r="Z2" s="145">
        <f>PopulationSizes!Z2</f>
        <v>1994</v>
      </c>
      <c r="AA2" s="145">
        <f>PopulationSizes!AA2</f>
        <v>1995</v>
      </c>
      <c r="AB2" s="145">
        <f>PopulationSizes!AB2</f>
        <v>1996</v>
      </c>
      <c r="AC2" s="145">
        <f>PopulationSizes!AC2</f>
        <v>1997</v>
      </c>
      <c r="AD2" s="145">
        <f>PopulationSizes!AD2</f>
        <v>1998</v>
      </c>
      <c r="AE2" s="145">
        <f>PopulationSizes!AE2</f>
        <v>1999</v>
      </c>
      <c r="AF2" s="145">
        <f>PopulationSizes!AF2</f>
        <v>2000</v>
      </c>
      <c r="AG2" s="145">
        <f>PopulationSizes!AG2</f>
        <v>2001</v>
      </c>
      <c r="AH2" s="145">
        <f>PopulationSizes!AH2</f>
        <v>2002</v>
      </c>
      <c r="AI2" s="145">
        <f>PopulationSizes!AI2</f>
        <v>2003</v>
      </c>
      <c r="AJ2" s="145">
        <f>PopulationSizes!AJ2</f>
        <v>2004</v>
      </c>
      <c r="AK2" s="145">
        <f>PopulationSizes!AK2</f>
        <v>2005</v>
      </c>
      <c r="AL2" s="145">
        <f>PopulationSizes!AL2</f>
        <v>2006</v>
      </c>
      <c r="AM2" s="145">
        <f>PopulationSizes!AM2</f>
        <v>2007</v>
      </c>
      <c r="AN2" s="145">
        <f>PopulationSizes!AN2</f>
        <v>2008</v>
      </c>
      <c r="AO2" s="145">
        <f>PopulationSizes!AO2</f>
        <v>2009</v>
      </c>
      <c r="AP2" s="145">
        <f>PopulationSizes!AP2</f>
        <v>2010</v>
      </c>
      <c r="AQ2" s="145">
        <f>PopulationSizes!AQ2</f>
        <v>2011</v>
      </c>
      <c r="AR2" s="145">
        <f>PopulationSizes!AR2</f>
        <v>2012</v>
      </c>
      <c r="AS2" s="145">
        <f>PopulationSizes!AS2</f>
        <v>2013</v>
      </c>
      <c r="AT2" s="145">
        <f>PopulationSizes!AT2</f>
        <v>2014</v>
      </c>
      <c r="AU2" s="145">
        <f>PopulationSizes!AU2</f>
        <v>2015</v>
      </c>
      <c r="AV2" s="145">
        <f>PopulationSizes!AV2</f>
        <v>2016</v>
      </c>
      <c r="AW2" s="145">
        <f>PopulationSizes!AW2</f>
        <v>2017</v>
      </c>
      <c r="AX2" s="145">
        <f>PopulationSizes!AX2</f>
        <v>2018</v>
      </c>
      <c r="AY2" s="145">
        <f>PopulationSizes!AY2</f>
        <v>2019</v>
      </c>
      <c r="AZ2" s="161">
        <f>PopulationSizes!AZ2</f>
        <v>2020</v>
      </c>
      <c r="BA2" s="145">
        <f>PopulationSizes!BA2</f>
        <v>2021</v>
      </c>
      <c r="BB2" s="145">
        <f>PopulationSizes!BB2</f>
        <v>2022</v>
      </c>
      <c r="BC2" s="145">
        <f>PopulationSizes!BC2</f>
        <v>2023</v>
      </c>
      <c r="BD2" s="145">
        <f>PopulationSizes!BD2</f>
        <v>2024</v>
      </c>
      <c r="BE2" s="145">
        <f>PopulationSizes!BE2</f>
        <v>2025</v>
      </c>
      <c r="BF2" s="145">
        <f>PopulationSizes!BF2</f>
        <v>2026</v>
      </c>
      <c r="BG2" s="145">
        <f>PopulationSizes!BG2</f>
        <v>2027</v>
      </c>
      <c r="BH2" s="145">
        <f>PopulationSizes!BH2</f>
        <v>2028</v>
      </c>
      <c r="BI2" s="145">
        <f>PopulationSizes!BI2</f>
        <v>2029</v>
      </c>
      <c r="BJ2" s="145">
        <f>PopulationSizes!BJ2</f>
        <v>2030</v>
      </c>
      <c r="BK2" s="145">
        <f>PopulationSizes!BK2</f>
        <v>2031</v>
      </c>
      <c r="BL2" s="145">
        <f>PopulationSizes!BL2</f>
        <v>2032</v>
      </c>
      <c r="BM2" s="145">
        <f>PopulationSizes!BM2</f>
        <v>2033</v>
      </c>
      <c r="BN2" s="145">
        <f>PopulationSizes!BN2</f>
        <v>2034</v>
      </c>
      <c r="BO2" s="145">
        <f>PopulationSizes!BO2</f>
        <v>2035</v>
      </c>
      <c r="BP2" s="145">
        <f>PopulationSizes!BP2</f>
        <v>2036</v>
      </c>
      <c r="BQ2" s="145">
        <f>PopulationSizes!BQ2</f>
        <v>2037</v>
      </c>
      <c r="BR2" s="145">
        <f>PopulationSizes!BR2</f>
        <v>2038</v>
      </c>
      <c r="BS2" s="145">
        <f>PopulationSizes!BS2</f>
        <v>2039</v>
      </c>
      <c r="BT2" s="145">
        <f>PopulationSizes!BT2</f>
        <v>2040</v>
      </c>
      <c r="BU2" s="145">
        <f>PopulationSizes!BU2</f>
        <v>2041</v>
      </c>
      <c r="BV2" s="145">
        <f>PopulationSizes!BV2</f>
        <v>2042</v>
      </c>
      <c r="BW2" s="145">
        <f>PopulationSizes!BW2</f>
        <v>2043</v>
      </c>
      <c r="BX2" s="145">
        <f>PopulationSizes!BX2</f>
        <v>2044</v>
      </c>
      <c r="BY2" s="145">
        <f>PopulationSizes!BY2</f>
        <v>2045</v>
      </c>
      <c r="BZ2" s="145">
        <f>PopulationSizes!BZ2</f>
        <v>2046</v>
      </c>
      <c r="CA2" s="145">
        <f>PopulationSizes!CA2</f>
        <v>2047</v>
      </c>
      <c r="CB2" s="145">
        <f>PopulationSizes!CB2</f>
        <v>2048</v>
      </c>
      <c r="CC2" s="145">
        <f>PopulationSizes!CC2</f>
        <v>2049</v>
      </c>
      <c r="CD2" s="145">
        <f>PopulationSizes!CD2</f>
        <v>2050</v>
      </c>
    </row>
    <row r="3" spans="1:82">
      <c r="A3" s="251" t="s">
        <v>181</v>
      </c>
      <c r="C3" s="63"/>
      <c r="T3" s="12"/>
    </row>
    <row r="4" spans="1:82" s="28" customFormat="1">
      <c r="A4" s="67" t="str">
        <f>PopulationSizes!A4</f>
        <v>Women</v>
      </c>
      <c r="B4" s="128"/>
      <c r="C4" s="295"/>
      <c r="AZ4" s="18"/>
    </row>
    <row r="5" spans="1:82" s="28" customFormat="1">
      <c r="A5" s="58" t="str">
        <f>CONCATENATE(Parameters!A5, ": TPHA&amp;RPR")</f>
        <v>Low Risk Women: TPHA&amp;RPR</v>
      </c>
      <c r="B5" s="235">
        <v>0</v>
      </c>
      <c r="C5" s="235">
        <v>0</v>
      </c>
      <c r="D5" s="235">
        <v>0</v>
      </c>
      <c r="E5" s="235">
        <v>0</v>
      </c>
      <c r="F5" s="235">
        <v>0</v>
      </c>
      <c r="G5" s="235">
        <v>0</v>
      </c>
      <c r="H5" s="235">
        <v>0</v>
      </c>
      <c r="I5" s="235">
        <v>0</v>
      </c>
      <c r="J5" s="235">
        <v>0</v>
      </c>
      <c r="K5" s="235">
        <v>0</v>
      </c>
      <c r="L5" s="235">
        <v>0</v>
      </c>
      <c r="M5" s="235">
        <v>0</v>
      </c>
      <c r="N5" s="235">
        <v>0</v>
      </c>
      <c r="O5" s="235">
        <v>0</v>
      </c>
      <c r="P5" s="235">
        <v>0</v>
      </c>
      <c r="Q5" s="235">
        <v>0</v>
      </c>
      <c r="R5" s="235">
        <v>0</v>
      </c>
      <c r="S5" s="235">
        <v>0</v>
      </c>
      <c r="T5" s="235">
        <v>0</v>
      </c>
      <c r="U5" s="235">
        <v>0</v>
      </c>
      <c r="V5" s="235">
        <v>0</v>
      </c>
      <c r="W5" s="235">
        <v>0</v>
      </c>
      <c r="X5" s="235">
        <v>0</v>
      </c>
      <c r="Y5" s="235">
        <v>0</v>
      </c>
      <c r="Z5" s="235">
        <v>0</v>
      </c>
      <c r="AA5" s="235">
        <v>0</v>
      </c>
      <c r="AB5" s="235">
        <v>0</v>
      </c>
      <c r="AC5" s="235">
        <v>0</v>
      </c>
      <c r="AD5" s="235">
        <v>0</v>
      </c>
      <c r="AE5" s="235">
        <v>0</v>
      </c>
      <c r="AF5" s="235">
        <v>0</v>
      </c>
      <c r="AG5" s="330">
        <v>5.0000000000000001E-3</v>
      </c>
      <c r="AH5" s="330">
        <v>0.01</v>
      </c>
      <c r="AI5" s="330">
        <v>1.4999999999999999E-2</v>
      </c>
      <c r="AJ5" s="330">
        <v>0.02</v>
      </c>
      <c r="AK5" s="330">
        <v>2.5000000000000001E-2</v>
      </c>
      <c r="AL5" s="330">
        <v>0.03</v>
      </c>
      <c r="AM5" s="330">
        <v>3.5000000000000003E-2</v>
      </c>
      <c r="AN5" s="331">
        <v>0.04</v>
      </c>
      <c r="AO5" s="330">
        <v>4.4999999999999998E-2</v>
      </c>
      <c r="AP5" s="330">
        <v>0.05</v>
      </c>
      <c r="AQ5" s="330">
        <v>5.5E-2</v>
      </c>
      <c r="AR5" s="330">
        <v>0.06</v>
      </c>
      <c r="AS5" s="330">
        <v>7.0000000000000007E-2</v>
      </c>
      <c r="AT5" s="330">
        <v>0.08</v>
      </c>
      <c r="AU5" s="330">
        <v>0.09</v>
      </c>
      <c r="AV5" s="349">
        <v>0.1</v>
      </c>
      <c r="AW5" s="349">
        <v>0.1</v>
      </c>
      <c r="AX5" s="349">
        <v>0.1</v>
      </c>
      <c r="AY5" s="349">
        <v>0.1</v>
      </c>
      <c r="AZ5" s="349">
        <v>0.1</v>
      </c>
      <c r="BA5" s="349">
        <v>0.1</v>
      </c>
      <c r="BB5" s="349">
        <v>0.1</v>
      </c>
      <c r="BC5" s="349">
        <v>0.1</v>
      </c>
      <c r="BD5" s="349">
        <v>0.1</v>
      </c>
      <c r="BE5" s="349">
        <v>0.1</v>
      </c>
      <c r="BF5" s="349">
        <v>0.1</v>
      </c>
      <c r="BG5" s="349">
        <v>0.1</v>
      </c>
      <c r="BH5" s="349">
        <v>0.1</v>
      </c>
      <c r="BI5" s="349">
        <v>0.1</v>
      </c>
      <c r="BJ5" s="349">
        <v>0.1</v>
      </c>
      <c r="BK5" s="349">
        <v>0.1</v>
      </c>
      <c r="BL5" s="349">
        <v>0.1</v>
      </c>
      <c r="BM5" s="349">
        <v>0.1</v>
      </c>
      <c r="BN5" s="349">
        <v>0.1</v>
      </c>
      <c r="BO5" s="349">
        <v>0.1</v>
      </c>
      <c r="BP5" s="349">
        <v>0.1</v>
      </c>
      <c r="BQ5" s="349">
        <v>0.1</v>
      </c>
      <c r="BR5" s="349">
        <v>0.1</v>
      </c>
      <c r="BS5" s="349">
        <v>0.1</v>
      </c>
      <c r="BT5" s="349">
        <v>0.1</v>
      </c>
      <c r="BU5" s="349">
        <v>0.1</v>
      </c>
      <c r="BV5" s="349">
        <v>0.1</v>
      </c>
      <c r="BW5" s="349">
        <v>0.1</v>
      </c>
      <c r="BX5" s="349">
        <v>0.1</v>
      </c>
      <c r="BY5" s="349">
        <v>0.1</v>
      </c>
      <c r="BZ5" s="349">
        <v>0.1</v>
      </c>
      <c r="CA5" s="349">
        <v>0.1</v>
      </c>
      <c r="CB5" s="349">
        <v>0.1</v>
      </c>
      <c r="CC5" s="349">
        <v>0.1</v>
      </c>
      <c r="CD5" s="349">
        <v>0.1</v>
      </c>
    </row>
    <row r="6" spans="1:82" s="28" customFormat="1">
      <c r="A6" s="58" t="str">
        <f>CONCATENATE(Parameters!A6,": TPHA&amp;RPR")</f>
        <v>Medium Risk Women: TPHA&amp;RPR</v>
      </c>
      <c r="B6" s="235">
        <v>0</v>
      </c>
      <c r="C6" s="235">
        <v>0</v>
      </c>
      <c r="D6" s="235">
        <v>0</v>
      </c>
      <c r="E6" s="235">
        <v>0</v>
      </c>
      <c r="F6" s="235">
        <v>0</v>
      </c>
      <c r="G6" s="235">
        <v>0</v>
      </c>
      <c r="H6" s="235">
        <v>0</v>
      </c>
      <c r="I6" s="235">
        <v>0</v>
      </c>
      <c r="J6" s="235">
        <v>0</v>
      </c>
      <c r="K6" s="235">
        <v>0</v>
      </c>
      <c r="L6" s="235">
        <v>0</v>
      </c>
      <c r="M6" s="235">
        <v>0</v>
      </c>
      <c r="N6" s="235">
        <v>0</v>
      </c>
      <c r="O6" s="235">
        <v>0</v>
      </c>
      <c r="P6" s="235">
        <v>0</v>
      </c>
      <c r="Q6" s="235">
        <v>0</v>
      </c>
      <c r="R6" s="235">
        <v>0</v>
      </c>
      <c r="S6" s="235">
        <v>0</v>
      </c>
      <c r="T6" s="235">
        <v>0</v>
      </c>
      <c r="U6" s="235">
        <v>0</v>
      </c>
      <c r="V6" s="235">
        <v>0</v>
      </c>
      <c r="W6" s="235">
        <v>0</v>
      </c>
      <c r="X6" s="235">
        <v>0</v>
      </c>
      <c r="Y6" s="235">
        <v>0</v>
      </c>
      <c r="Z6" s="235">
        <v>0</v>
      </c>
      <c r="AA6" s="235">
        <v>0</v>
      </c>
      <c r="AB6" s="235">
        <v>0</v>
      </c>
      <c r="AC6" s="235">
        <v>0</v>
      </c>
      <c r="AD6" s="235">
        <v>0</v>
      </c>
      <c r="AE6" s="235">
        <v>0</v>
      </c>
      <c r="AF6" s="330">
        <f t="shared" ref="AF6:AM6" si="0">AF5</f>
        <v>0</v>
      </c>
      <c r="AG6" s="330">
        <f t="shared" si="0"/>
        <v>5.0000000000000001E-3</v>
      </c>
      <c r="AH6" s="330">
        <f t="shared" si="0"/>
        <v>0.01</v>
      </c>
      <c r="AI6" s="330">
        <f t="shared" si="0"/>
        <v>1.4999999999999999E-2</v>
      </c>
      <c r="AJ6" s="330">
        <f t="shared" si="0"/>
        <v>0.02</v>
      </c>
      <c r="AK6" s="330">
        <f t="shared" si="0"/>
        <v>2.5000000000000001E-2</v>
      </c>
      <c r="AL6" s="330">
        <f t="shared" si="0"/>
        <v>0.03</v>
      </c>
      <c r="AM6" s="330">
        <f t="shared" si="0"/>
        <v>3.5000000000000003E-2</v>
      </c>
      <c r="AN6" s="330">
        <f>AN5</f>
        <v>0.04</v>
      </c>
      <c r="AO6" s="330">
        <f t="shared" ref="AO6:AV6" si="1">AO5</f>
        <v>4.4999999999999998E-2</v>
      </c>
      <c r="AP6" s="330">
        <f t="shared" si="1"/>
        <v>0.05</v>
      </c>
      <c r="AQ6" s="330">
        <f t="shared" si="1"/>
        <v>5.5E-2</v>
      </c>
      <c r="AR6" s="330">
        <f t="shared" si="1"/>
        <v>0.06</v>
      </c>
      <c r="AS6" s="330">
        <f t="shared" si="1"/>
        <v>7.0000000000000007E-2</v>
      </c>
      <c r="AT6" s="330">
        <f t="shared" si="1"/>
        <v>0.08</v>
      </c>
      <c r="AU6" s="330">
        <f t="shared" si="1"/>
        <v>0.09</v>
      </c>
      <c r="AV6" s="235">
        <f t="shared" si="1"/>
        <v>0.1</v>
      </c>
      <c r="AW6" s="235">
        <f t="shared" ref="AW6:CD6" si="2">AW5</f>
        <v>0.1</v>
      </c>
      <c r="AX6" s="235">
        <f t="shared" si="2"/>
        <v>0.1</v>
      </c>
      <c r="AY6" s="235">
        <f t="shared" si="2"/>
        <v>0.1</v>
      </c>
      <c r="AZ6" s="235">
        <f t="shared" si="2"/>
        <v>0.1</v>
      </c>
      <c r="BA6" s="235">
        <f t="shared" si="2"/>
        <v>0.1</v>
      </c>
      <c r="BB6" s="235">
        <f t="shared" si="2"/>
        <v>0.1</v>
      </c>
      <c r="BC6" s="235">
        <f t="shared" si="2"/>
        <v>0.1</v>
      </c>
      <c r="BD6" s="235">
        <f t="shared" si="2"/>
        <v>0.1</v>
      </c>
      <c r="BE6" s="235">
        <f t="shared" si="2"/>
        <v>0.1</v>
      </c>
      <c r="BF6" s="235">
        <f t="shared" si="2"/>
        <v>0.1</v>
      </c>
      <c r="BG6" s="235">
        <f t="shared" si="2"/>
        <v>0.1</v>
      </c>
      <c r="BH6" s="235">
        <f t="shared" si="2"/>
        <v>0.1</v>
      </c>
      <c r="BI6" s="235">
        <f t="shared" si="2"/>
        <v>0.1</v>
      </c>
      <c r="BJ6" s="235">
        <f t="shared" si="2"/>
        <v>0.1</v>
      </c>
      <c r="BK6" s="235">
        <f t="shared" si="2"/>
        <v>0.1</v>
      </c>
      <c r="BL6" s="235">
        <f t="shared" si="2"/>
        <v>0.1</v>
      </c>
      <c r="BM6" s="235">
        <f t="shared" si="2"/>
        <v>0.1</v>
      </c>
      <c r="BN6" s="235">
        <f t="shared" si="2"/>
        <v>0.1</v>
      </c>
      <c r="BO6" s="235">
        <f t="shared" si="2"/>
        <v>0.1</v>
      </c>
      <c r="BP6" s="235">
        <f t="shared" si="2"/>
        <v>0.1</v>
      </c>
      <c r="BQ6" s="235">
        <f t="shared" si="2"/>
        <v>0.1</v>
      </c>
      <c r="BR6" s="235">
        <f t="shared" si="2"/>
        <v>0.1</v>
      </c>
      <c r="BS6" s="235">
        <f t="shared" si="2"/>
        <v>0.1</v>
      </c>
      <c r="BT6" s="235">
        <f t="shared" si="2"/>
        <v>0.1</v>
      </c>
      <c r="BU6" s="235">
        <f t="shared" si="2"/>
        <v>0.1</v>
      </c>
      <c r="BV6" s="235">
        <f t="shared" si="2"/>
        <v>0.1</v>
      </c>
      <c r="BW6" s="235">
        <f t="shared" si="2"/>
        <v>0.1</v>
      </c>
      <c r="BX6" s="235">
        <f t="shared" si="2"/>
        <v>0.1</v>
      </c>
      <c r="BY6" s="235">
        <f t="shared" si="2"/>
        <v>0.1</v>
      </c>
      <c r="BZ6" s="235">
        <f t="shared" si="2"/>
        <v>0.1</v>
      </c>
      <c r="CA6" s="235">
        <f t="shared" si="2"/>
        <v>0.1</v>
      </c>
      <c r="CB6" s="235">
        <f t="shared" si="2"/>
        <v>0.1</v>
      </c>
      <c r="CC6" s="235">
        <f t="shared" si="2"/>
        <v>0.1</v>
      </c>
      <c r="CD6" s="235">
        <f t="shared" si="2"/>
        <v>0.1</v>
      </c>
    </row>
    <row r="7" spans="1:82" s="28" customFormat="1">
      <c r="A7" s="58" t="str">
        <f>CONCATENATE(Parameters!A7,": TPHA&amp;RPR")</f>
        <v>High Risk Women (FSW): TPHA&amp;RPR</v>
      </c>
      <c r="B7" s="235">
        <v>0.1</v>
      </c>
      <c r="C7" s="235">
        <v>0.1</v>
      </c>
      <c r="D7" s="235">
        <v>0.1</v>
      </c>
      <c r="E7" s="235">
        <v>0.1</v>
      </c>
      <c r="F7" s="235">
        <v>0.1</v>
      </c>
      <c r="G7" s="235">
        <v>0.1</v>
      </c>
      <c r="H7" s="235">
        <v>0.1</v>
      </c>
      <c r="I7" s="235">
        <v>0.1</v>
      </c>
      <c r="J7" s="235">
        <v>0.1</v>
      </c>
      <c r="K7" s="235">
        <v>0.1</v>
      </c>
      <c r="L7" s="235">
        <v>0.1</v>
      </c>
      <c r="M7" s="235">
        <v>0.1</v>
      </c>
      <c r="N7" s="235">
        <v>0.1</v>
      </c>
      <c r="O7" s="235">
        <v>0.1</v>
      </c>
      <c r="P7" s="235">
        <v>0.1</v>
      </c>
      <c r="Q7" s="235">
        <v>0.1</v>
      </c>
      <c r="R7" s="235">
        <v>0.1</v>
      </c>
      <c r="S7" s="235">
        <v>0.1</v>
      </c>
      <c r="T7" s="235">
        <v>0.1</v>
      </c>
      <c r="U7" s="235">
        <v>0.1</v>
      </c>
      <c r="V7" s="235">
        <v>0.1</v>
      </c>
      <c r="W7" s="235">
        <v>0.1</v>
      </c>
      <c r="X7" s="235">
        <v>0.1</v>
      </c>
      <c r="Y7" s="235">
        <v>0.1</v>
      </c>
      <c r="Z7" s="235">
        <v>0.1</v>
      </c>
      <c r="AA7" s="235">
        <v>0.1</v>
      </c>
      <c r="AB7" s="235">
        <v>0.1</v>
      </c>
      <c r="AC7" s="235">
        <v>0.1</v>
      </c>
      <c r="AD7" s="235">
        <v>0.1</v>
      </c>
      <c r="AE7" s="235">
        <v>0.1</v>
      </c>
      <c r="AF7" s="235">
        <v>0.1</v>
      </c>
      <c r="AG7" s="235">
        <v>0.105</v>
      </c>
      <c r="AH7" s="235">
        <v>0.11</v>
      </c>
      <c r="AI7" s="235">
        <v>0.115</v>
      </c>
      <c r="AJ7" s="235">
        <v>0.12</v>
      </c>
      <c r="AK7" s="235">
        <v>0.125</v>
      </c>
      <c r="AL7" s="235">
        <v>0.13</v>
      </c>
      <c r="AM7" s="235">
        <v>0.13500000000000001</v>
      </c>
      <c r="AN7" s="235">
        <v>0.14000000000000001</v>
      </c>
      <c r="AO7" s="235">
        <v>0.14499999999999999</v>
      </c>
      <c r="AP7" s="235">
        <v>0.15</v>
      </c>
      <c r="AQ7" s="235">
        <v>0.155</v>
      </c>
      <c r="AR7" s="235">
        <v>0.16</v>
      </c>
      <c r="AS7" s="235">
        <v>0.16500000000000001</v>
      </c>
      <c r="AT7" s="235">
        <v>0.17</v>
      </c>
      <c r="AU7" s="235">
        <v>0.17499999999999999</v>
      </c>
      <c r="AV7" s="235">
        <v>0.18</v>
      </c>
      <c r="AW7" s="235">
        <v>0.18</v>
      </c>
      <c r="AX7" s="235">
        <v>0.18</v>
      </c>
      <c r="AY7" s="235">
        <v>0.18</v>
      </c>
      <c r="AZ7" s="235">
        <v>0.18</v>
      </c>
      <c r="BA7" s="235">
        <v>0.18</v>
      </c>
      <c r="BB7" s="235">
        <v>0.18</v>
      </c>
      <c r="BC7" s="235">
        <v>0.18</v>
      </c>
      <c r="BD7" s="235">
        <v>0.18</v>
      </c>
      <c r="BE7" s="235">
        <v>0.18</v>
      </c>
      <c r="BF7" s="235">
        <v>0.18</v>
      </c>
      <c r="BG7" s="235">
        <v>0.18</v>
      </c>
      <c r="BH7" s="235">
        <v>0.18</v>
      </c>
      <c r="BI7" s="235">
        <v>0.18</v>
      </c>
      <c r="BJ7" s="235">
        <v>0.18</v>
      </c>
      <c r="BK7" s="235">
        <v>0.18</v>
      </c>
      <c r="BL7" s="235">
        <v>0.18</v>
      </c>
      <c r="BM7" s="235">
        <v>0.18</v>
      </c>
      <c r="BN7" s="235">
        <v>0.18</v>
      </c>
      <c r="BO7" s="235">
        <v>0.18</v>
      </c>
      <c r="BP7" s="235">
        <v>0.18</v>
      </c>
      <c r="BQ7" s="235">
        <v>0.18</v>
      </c>
      <c r="BR7" s="235">
        <v>0.18</v>
      </c>
      <c r="BS7" s="235">
        <v>0.18</v>
      </c>
      <c r="BT7" s="235">
        <v>0.18</v>
      </c>
      <c r="BU7" s="235">
        <v>0.18</v>
      </c>
      <c r="BV7" s="235">
        <v>0.18</v>
      </c>
      <c r="BW7" s="235">
        <v>0.18</v>
      </c>
      <c r="BX7" s="235">
        <v>0.18</v>
      </c>
      <c r="BY7" s="235">
        <v>0.18</v>
      </c>
      <c r="BZ7" s="235">
        <v>0.18</v>
      </c>
      <c r="CA7" s="235">
        <v>0.18</v>
      </c>
      <c r="CB7" s="235">
        <v>0.18</v>
      </c>
      <c r="CC7" s="235">
        <v>0.18</v>
      </c>
      <c r="CD7" s="235">
        <v>0.18</v>
      </c>
    </row>
    <row r="8" spans="1:82" s="188" customFormat="1">
      <c r="A8" s="188" t="str">
        <f>CONCATENATE(Parameters!A8,": TPHA&amp;RPR")</f>
        <v>Not Sexually Active Women: TPHA&amp;RPR</v>
      </c>
      <c r="B8" s="292">
        <v>0</v>
      </c>
      <c r="C8" s="292">
        <v>0</v>
      </c>
      <c r="D8" s="292">
        <v>0</v>
      </c>
      <c r="E8" s="292">
        <v>0</v>
      </c>
      <c r="F8" s="292">
        <v>0</v>
      </c>
      <c r="G8" s="292">
        <v>0</v>
      </c>
      <c r="H8" s="292">
        <v>0</v>
      </c>
      <c r="I8" s="292">
        <v>0</v>
      </c>
      <c r="J8" s="292">
        <v>0</v>
      </c>
      <c r="K8" s="292">
        <v>0</v>
      </c>
      <c r="L8" s="292">
        <v>0</v>
      </c>
      <c r="M8" s="292">
        <v>0</v>
      </c>
      <c r="N8" s="292">
        <v>0</v>
      </c>
      <c r="O8" s="292">
        <v>0</v>
      </c>
      <c r="P8" s="292">
        <v>0</v>
      </c>
      <c r="Q8" s="292">
        <v>0</v>
      </c>
      <c r="R8" s="292">
        <v>0</v>
      </c>
      <c r="S8" s="292">
        <v>0</v>
      </c>
      <c r="T8" s="292">
        <v>0</v>
      </c>
      <c r="U8" s="292">
        <v>0</v>
      </c>
      <c r="V8" s="292">
        <v>0</v>
      </c>
      <c r="W8" s="292">
        <v>0</v>
      </c>
      <c r="X8" s="292">
        <v>0</v>
      </c>
      <c r="Y8" s="292">
        <v>0</v>
      </c>
      <c r="Z8" s="292">
        <v>0</v>
      </c>
      <c r="AA8" s="292">
        <v>0</v>
      </c>
      <c r="AB8" s="292">
        <v>0</v>
      </c>
      <c r="AC8" s="292">
        <v>0</v>
      </c>
      <c r="AD8" s="292">
        <v>0</v>
      </c>
      <c r="AE8" s="292">
        <v>0</v>
      </c>
      <c r="AF8" s="292">
        <v>0</v>
      </c>
      <c r="AG8" s="292">
        <v>0</v>
      </c>
      <c r="AH8" s="292">
        <v>0</v>
      </c>
      <c r="AI8" s="292">
        <v>0</v>
      </c>
      <c r="AJ8" s="292">
        <v>0</v>
      </c>
      <c r="AK8" s="292">
        <v>0</v>
      </c>
      <c r="AL8" s="292">
        <v>0</v>
      </c>
      <c r="AM8" s="292">
        <v>0</v>
      </c>
      <c r="AN8" s="292">
        <v>0</v>
      </c>
      <c r="AO8" s="292">
        <v>0</v>
      </c>
      <c r="AP8" s="292">
        <v>0</v>
      </c>
      <c r="AQ8" s="292">
        <v>0</v>
      </c>
      <c r="AR8" s="292">
        <v>0</v>
      </c>
      <c r="AS8" s="292">
        <v>0</v>
      </c>
      <c r="AT8" s="292">
        <v>0</v>
      </c>
      <c r="AU8" s="292">
        <v>0</v>
      </c>
      <c r="AV8" s="292">
        <v>0</v>
      </c>
      <c r="AW8" s="292">
        <v>0</v>
      </c>
      <c r="AX8" s="292">
        <v>0</v>
      </c>
      <c r="AY8" s="292">
        <v>0</v>
      </c>
      <c r="AZ8" s="292">
        <v>0</v>
      </c>
      <c r="BA8" s="292">
        <v>0</v>
      </c>
      <c r="BB8" s="292">
        <v>0</v>
      </c>
      <c r="BC8" s="292">
        <v>0</v>
      </c>
      <c r="BD8" s="292">
        <v>0</v>
      </c>
      <c r="BE8" s="292">
        <v>0</v>
      </c>
      <c r="BF8" s="292">
        <v>0</v>
      </c>
      <c r="BG8" s="292">
        <v>0</v>
      </c>
      <c r="BH8" s="292">
        <v>0</v>
      </c>
      <c r="BI8" s="292">
        <v>0</v>
      </c>
      <c r="BJ8" s="292">
        <v>0</v>
      </c>
      <c r="BK8" s="292">
        <v>0</v>
      </c>
      <c r="BL8" s="292">
        <v>0</v>
      </c>
      <c r="BM8" s="292">
        <v>0</v>
      </c>
      <c r="BN8" s="292">
        <v>0</v>
      </c>
      <c r="BO8" s="292">
        <v>0</v>
      </c>
      <c r="BP8" s="292">
        <v>0</v>
      </c>
      <c r="BQ8" s="292">
        <v>0</v>
      </c>
      <c r="BR8" s="292">
        <v>0</v>
      </c>
      <c r="BS8" s="292">
        <v>0</v>
      </c>
      <c r="BT8" s="292">
        <v>0</v>
      </c>
      <c r="BU8" s="292">
        <v>0</v>
      </c>
      <c r="BV8" s="292">
        <v>0</v>
      </c>
      <c r="BW8" s="292">
        <v>0</v>
      </c>
      <c r="BX8" s="292">
        <v>0</v>
      </c>
      <c r="BY8" s="292">
        <v>0</v>
      </c>
      <c r="BZ8" s="292">
        <v>0</v>
      </c>
      <c r="CA8" s="292">
        <v>0</v>
      </c>
      <c r="CB8" s="292">
        <v>0</v>
      </c>
      <c r="CC8" s="292">
        <v>0</v>
      </c>
      <c r="CD8" s="292">
        <v>0</v>
      </c>
    </row>
    <row r="9" spans="1:82">
      <c r="A9" s="34"/>
      <c r="AZ9" s="136"/>
    </row>
    <row r="10" spans="1:82">
      <c r="A10" s="40" t="str">
        <f>PopulationSizes!A11</f>
        <v>Men</v>
      </c>
      <c r="AZ10" s="136"/>
    </row>
    <row r="11" spans="1:82">
      <c r="A11" s="137" t="str">
        <f>CONCATENATE(Parameters!A12,": TPHA&amp;RPR")</f>
        <v>Low Risk Men: TPHA&amp;RPR</v>
      </c>
      <c r="B11" s="228">
        <v>0</v>
      </c>
      <c r="C11" s="228">
        <v>0</v>
      </c>
      <c r="D11" s="228">
        <v>0</v>
      </c>
      <c r="E11" s="228">
        <v>0</v>
      </c>
      <c r="F11" s="228">
        <v>0</v>
      </c>
      <c r="G11" s="228">
        <v>0</v>
      </c>
      <c r="H11" s="228">
        <v>0</v>
      </c>
      <c r="I11" s="228">
        <v>0</v>
      </c>
      <c r="J11" s="228">
        <v>0</v>
      </c>
      <c r="K11" s="228">
        <v>0</v>
      </c>
      <c r="L11" s="228">
        <v>0</v>
      </c>
      <c r="M11" s="228">
        <v>0</v>
      </c>
      <c r="N11" s="228">
        <v>0</v>
      </c>
      <c r="O11" s="228">
        <v>0</v>
      </c>
      <c r="P11" s="228">
        <v>0</v>
      </c>
      <c r="Q11" s="228">
        <v>0</v>
      </c>
      <c r="R11" s="228">
        <v>0</v>
      </c>
      <c r="S11" s="228">
        <v>0</v>
      </c>
      <c r="T11" s="228">
        <v>0</v>
      </c>
      <c r="U11" s="228">
        <v>0</v>
      </c>
      <c r="V11" s="228">
        <v>0</v>
      </c>
      <c r="W11" s="228">
        <v>0</v>
      </c>
      <c r="X11" s="228">
        <v>0</v>
      </c>
      <c r="Y11" s="228">
        <v>0</v>
      </c>
      <c r="Z11" s="228">
        <v>0</v>
      </c>
      <c r="AA11" s="228">
        <v>0</v>
      </c>
      <c r="AB11" s="228">
        <v>0</v>
      </c>
      <c r="AC11" s="228">
        <v>0</v>
      </c>
      <c r="AD11" s="228">
        <v>0</v>
      </c>
      <c r="AE11" s="228">
        <v>0</v>
      </c>
      <c r="AF11" s="228">
        <v>0</v>
      </c>
      <c r="AG11" s="228">
        <v>0</v>
      </c>
      <c r="AH11" s="228">
        <v>0</v>
      </c>
      <c r="AI11" s="228">
        <v>0</v>
      </c>
      <c r="AJ11" s="228">
        <v>0</v>
      </c>
      <c r="AK11" s="228">
        <v>0</v>
      </c>
      <c r="AL11" s="228">
        <v>0</v>
      </c>
      <c r="AM11" s="228">
        <v>0</v>
      </c>
      <c r="AN11" s="228">
        <v>0</v>
      </c>
      <c r="AO11" s="228">
        <v>0</v>
      </c>
      <c r="AP11" s="228">
        <v>0</v>
      </c>
      <c r="AQ11" s="228">
        <v>0</v>
      </c>
      <c r="AR11" s="228">
        <v>0</v>
      </c>
      <c r="AS11" s="228">
        <v>0</v>
      </c>
      <c r="AT11" s="228">
        <v>0</v>
      </c>
      <c r="AU11" s="228">
        <v>0</v>
      </c>
      <c r="AV11" s="228">
        <v>0</v>
      </c>
      <c r="AW11" s="228">
        <v>0</v>
      </c>
      <c r="AX11" s="228">
        <v>0</v>
      </c>
      <c r="AY11" s="228">
        <v>0</v>
      </c>
      <c r="AZ11" s="228">
        <v>0</v>
      </c>
      <c r="BA11" s="228">
        <v>0</v>
      </c>
      <c r="BB11" s="228">
        <v>0</v>
      </c>
      <c r="BC11" s="228">
        <v>0</v>
      </c>
      <c r="BD11" s="228">
        <v>0</v>
      </c>
      <c r="BE11" s="228">
        <v>0</v>
      </c>
      <c r="BF11" s="228">
        <v>0</v>
      </c>
      <c r="BG11" s="228">
        <v>0</v>
      </c>
      <c r="BH11" s="228">
        <v>0</v>
      </c>
      <c r="BI11" s="228">
        <v>0</v>
      </c>
      <c r="BJ11" s="228">
        <v>0</v>
      </c>
      <c r="BK11" s="228">
        <v>0</v>
      </c>
      <c r="BL11" s="228">
        <v>0</v>
      </c>
      <c r="BM11" s="228">
        <v>0</v>
      </c>
      <c r="BN11" s="228">
        <v>0</v>
      </c>
      <c r="BO11" s="228">
        <v>0</v>
      </c>
      <c r="BP11" s="228">
        <v>0</v>
      </c>
      <c r="BQ11" s="228">
        <v>0</v>
      </c>
      <c r="BR11" s="228">
        <v>0</v>
      </c>
      <c r="BS11" s="228">
        <v>0</v>
      </c>
      <c r="BT11" s="228">
        <v>0</v>
      </c>
      <c r="BU11" s="228">
        <v>0</v>
      </c>
      <c r="BV11" s="228">
        <v>0</v>
      </c>
      <c r="BW11" s="228">
        <v>0</v>
      </c>
      <c r="BX11" s="228">
        <v>0</v>
      </c>
      <c r="BY11" s="228">
        <v>0</v>
      </c>
      <c r="BZ11" s="228">
        <v>0</v>
      </c>
      <c r="CA11" s="228">
        <v>0</v>
      </c>
      <c r="CB11" s="228">
        <v>0</v>
      </c>
      <c r="CC11" s="228">
        <v>0</v>
      </c>
      <c r="CD11" s="228">
        <v>0</v>
      </c>
    </row>
    <row r="12" spans="1:82">
      <c r="A12" s="58" t="str">
        <f>CONCATENATE(Parameters!A13, ": TPHA&amp;RPR")</f>
        <v>Medium Risk Men: TPHA&amp;RPR</v>
      </c>
      <c r="B12" s="235">
        <v>0</v>
      </c>
      <c r="C12" s="235">
        <v>0</v>
      </c>
      <c r="D12" s="235">
        <v>0</v>
      </c>
      <c r="E12" s="235">
        <v>0</v>
      </c>
      <c r="F12" s="235">
        <v>0</v>
      </c>
      <c r="G12" s="235">
        <v>0</v>
      </c>
      <c r="H12" s="235">
        <v>0</v>
      </c>
      <c r="I12" s="235">
        <v>0</v>
      </c>
      <c r="J12" s="235">
        <v>0</v>
      </c>
      <c r="K12" s="235">
        <v>0</v>
      </c>
      <c r="L12" s="235">
        <v>0</v>
      </c>
      <c r="M12" s="235">
        <v>0</v>
      </c>
      <c r="N12" s="235">
        <v>0</v>
      </c>
      <c r="O12" s="235">
        <v>0</v>
      </c>
      <c r="P12" s="235">
        <v>0</v>
      </c>
      <c r="Q12" s="235">
        <v>0</v>
      </c>
      <c r="R12" s="235">
        <v>0</v>
      </c>
      <c r="S12" s="235">
        <v>0</v>
      </c>
      <c r="T12" s="235">
        <v>0</v>
      </c>
      <c r="U12" s="235">
        <v>0</v>
      </c>
      <c r="V12" s="235">
        <v>0</v>
      </c>
      <c r="W12" s="235">
        <v>0</v>
      </c>
      <c r="X12" s="235">
        <v>0</v>
      </c>
      <c r="Y12" s="235">
        <v>0</v>
      </c>
      <c r="Z12" s="235">
        <v>0</v>
      </c>
      <c r="AA12" s="235">
        <v>0</v>
      </c>
      <c r="AB12" s="235">
        <v>0</v>
      </c>
      <c r="AC12" s="235">
        <v>0</v>
      </c>
      <c r="AD12" s="235">
        <v>0</v>
      </c>
      <c r="AE12" s="235">
        <v>0</v>
      </c>
      <c r="AF12" s="330">
        <f t="shared" ref="AF12" si="3">AF11</f>
        <v>0</v>
      </c>
      <c r="AG12" s="330">
        <f t="shared" ref="AG12" si="4">AG11</f>
        <v>0</v>
      </c>
      <c r="AH12" s="330">
        <v>5.0000000000000001E-3</v>
      </c>
      <c r="AI12" s="330">
        <v>0.01</v>
      </c>
      <c r="AJ12" s="330">
        <v>1.4999999999999999E-2</v>
      </c>
      <c r="AK12" s="330">
        <v>0.02</v>
      </c>
      <c r="AL12" s="330">
        <v>2.5000000000000001E-2</v>
      </c>
      <c r="AM12" s="330">
        <v>0.03</v>
      </c>
      <c r="AN12" s="330">
        <v>3.5000000000000003E-2</v>
      </c>
      <c r="AO12" s="330">
        <v>0.04</v>
      </c>
      <c r="AP12" s="330">
        <v>0.04</v>
      </c>
      <c r="AQ12" s="330">
        <v>0.04</v>
      </c>
      <c r="AR12" s="330">
        <v>0.04</v>
      </c>
      <c r="AS12" s="330">
        <v>0.04</v>
      </c>
      <c r="AT12" s="330">
        <v>0.04</v>
      </c>
      <c r="AU12" s="330">
        <v>0.04</v>
      </c>
      <c r="AV12" s="330">
        <v>0.04</v>
      </c>
      <c r="AW12" s="330">
        <v>0.04</v>
      </c>
      <c r="AX12" s="330">
        <v>0.04</v>
      </c>
      <c r="AY12" s="330">
        <v>0.04</v>
      </c>
      <c r="AZ12" s="330">
        <v>0.04</v>
      </c>
      <c r="BA12" s="330">
        <v>0.04</v>
      </c>
      <c r="BB12" s="330">
        <v>0.04</v>
      </c>
      <c r="BC12" s="330">
        <v>0.04</v>
      </c>
      <c r="BD12" s="330">
        <v>0.04</v>
      </c>
      <c r="BE12" s="330">
        <v>0.04</v>
      </c>
      <c r="BF12" s="330">
        <v>0.04</v>
      </c>
      <c r="BG12" s="330">
        <v>0.04</v>
      </c>
      <c r="BH12" s="330">
        <v>0.04</v>
      </c>
      <c r="BI12" s="330">
        <v>0.04</v>
      </c>
      <c r="BJ12" s="330">
        <v>0.04</v>
      </c>
      <c r="BK12" s="330">
        <v>0.04</v>
      </c>
      <c r="BL12" s="330">
        <v>0.04</v>
      </c>
      <c r="BM12" s="330">
        <v>0.04</v>
      </c>
      <c r="BN12" s="330">
        <v>0.04</v>
      </c>
      <c r="BO12" s="330">
        <v>0.04</v>
      </c>
      <c r="BP12" s="330">
        <v>0.04</v>
      </c>
      <c r="BQ12" s="330">
        <v>0.04</v>
      </c>
      <c r="BR12" s="330">
        <v>0.04</v>
      </c>
      <c r="BS12" s="330">
        <v>0.04</v>
      </c>
      <c r="BT12" s="330">
        <v>0.04</v>
      </c>
      <c r="BU12" s="330">
        <v>0.04</v>
      </c>
      <c r="BV12" s="330">
        <v>0.04</v>
      </c>
      <c r="BW12" s="330">
        <v>0.04</v>
      </c>
      <c r="BX12" s="330">
        <v>0.04</v>
      </c>
      <c r="BY12" s="330">
        <v>0.04</v>
      </c>
      <c r="BZ12" s="330">
        <v>0.04</v>
      </c>
      <c r="CA12" s="330">
        <v>0.04</v>
      </c>
      <c r="CB12" s="330">
        <v>0.04</v>
      </c>
      <c r="CC12" s="330">
        <v>0.04</v>
      </c>
      <c r="CD12" s="330">
        <v>0.04</v>
      </c>
    </row>
    <row r="13" spans="1:82">
      <c r="A13" s="58" t="str">
        <f>CONCATENATE(Parameters!A14, ": TPHA&amp;RPR")</f>
        <v>High Risk Men: TPHA&amp;RPR</v>
      </c>
      <c r="B13" s="235">
        <v>0</v>
      </c>
      <c r="C13" s="235">
        <v>0</v>
      </c>
      <c r="D13" s="235">
        <v>0</v>
      </c>
      <c r="E13" s="235">
        <v>0</v>
      </c>
      <c r="F13" s="235">
        <v>0</v>
      </c>
      <c r="G13" s="235">
        <v>0</v>
      </c>
      <c r="H13" s="235">
        <v>0</v>
      </c>
      <c r="I13" s="235">
        <v>0</v>
      </c>
      <c r="J13" s="235">
        <v>0</v>
      </c>
      <c r="K13" s="235">
        <v>0</v>
      </c>
      <c r="L13" s="235">
        <v>0</v>
      </c>
      <c r="M13" s="235">
        <v>0</v>
      </c>
      <c r="N13" s="235">
        <v>0</v>
      </c>
      <c r="O13" s="235">
        <v>0</v>
      </c>
      <c r="P13" s="235">
        <v>0</v>
      </c>
      <c r="Q13" s="235">
        <v>0</v>
      </c>
      <c r="R13" s="235">
        <v>0</v>
      </c>
      <c r="S13" s="235">
        <v>0</v>
      </c>
      <c r="T13" s="235">
        <v>0</v>
      </c>
      <c r="U13" s="235">
        <v>0</v>
      </c>
      <c r="V13" s="235">
        <v>0</v>
      </c>
      <c r="W13" s="235">
        <v>5.0000000000000001E-3</v>
      </c>
      <c r="X13" s="235">
        <v>0.01</v>
      </c>
      <c r="Y13" s="235">
        <v>1.4999999999999999E-2</v>
      </c>
      <c r="Z13" s="235">
        <v>0.02</v>
      </c>
      <c r="AA13" s="235">
        <v>2.5000000000000001E-2</v>
      </c>
      <c r="AB13" s="235">
        <v>0.03</v>
      </c>
      <c r="AC13" s="235">
        <v>3.5000000000000003E-2</v>
      </c>
      <c r="AD13" s="235">
        <v>0.04</v>
      </c>
      <c r="AE13" s="235">
        <v>4.4999999999999998E-2</v>
      </c>
      <c r="AF13" s="235">
        <v>0.05</v>
      </c>
      <c r="AG13" s="235">
        <v>5.2499999999999998E-2</v>
      </c>
      <c r="AH13" s="235">
        <v>5.5E-2</v>
      </c>
      <c r="AI13" s="235">
        <v>5.7500000000000002E-2</v>
      </c>
      <c r="AJ13" s="235">
        <v>0.06</v>
      </c>
      <c r="AK13" s="235">
        <v>6.25E-2</v>
      </c>
      <c r="AL13" s="235">
        <v>6.5000000000000002E-2</v>
      </c>
      <c r="AM13" s="235">
        <v>6.7500000000000004E-2</v>
      </c>
      <c r="AN13" s="235">
        <v>7.0000000000000007E-2</v>
      </c>
      <c r="AO13" s="235">
        <v>7.2499999999999995E-2</v>
      </c>
      <c r="AP13" s="235">
        <v>7.4999999999999997E-2</v>
      </c>
      <c r="AQ13" s="235">
        <v>7.7499999999999999E-2</v>
      </c>
      <c r="AR13" s="235">
        <v>0.08</v>
      </c>
      <c r="AS13" s="235">
        <v>0.08</v>
      </c>
      <c r="AT13" s="235">
        <v>0.08</v>
      </c>
      <c r="AU13" s="235">
        <v>0.08</v>
      </c>
      <c r="AV13" s="235">
        <v>0.08</v>
      </c>
      <c r="AW13" s="235">
        <v>0.08</v>
      </c>
      <c r="AX13" s="235">
        <v>0.08</v>
      </c>
      <c r="AY13" s="235">
        <v>0.08</v>
      </c>
      <c r="AZ13" s="235">
        <v>0.08</v>
      </c>
      <c r="BA13" s="235">
        <v>0.08</v>
      </c>
      <c r="BB13" s="235">
        <v>0.08</v>
      </c>
      <c r="BC13" s="235">
        <v>0.08</v>
      </c>
      <c r="BD13" s="235">
        <v>0.08</v>
      </c>
      <c r="BE13" s="235">
        <v>0.08</v>
      </c>
      <c r="BF13" s="235">
        <v>0.08</v>
      </c>
      <c r="BG13" s="235">
        <v>0.08</v>
      </c>
      <c r="BH13" s="235">
        <v>0.08</v>
      </c>
      <c r="BI13" s="235">
        <v>0.08</v>
      </c>
      <c r="BJ13" s="235">
        <v>0.08</v>
      </c>
      <c r="BK13" s="235">
        <v>0.08</v>
      </c>
      <c r="BL13" s="235">
        <v>0.08</v>
      </c>
      <c r="BM13" s="235">
        <v>0.08</v>
      </c>
      <c r="BN13" s="235">
        <v>0.08</v>
      </c>
      <c r="BO13" s="235">
        <v>0.08</v>
      </c>
      <c r="BP13" s="235">
        <v>0.08</v>
      </c>
      <c r="BQ13" s="235">
        <v>0.08</v>
      </c>
      <c r="BR13" s="235">
        <v>0.08</v>
      </c>
      <c r="BS13" s="235">
        <v>0.08</v>
      </c>
      <c r="BT13" s="235">
        <v>0.08</v>
      </c>
      <c r="BU13" s="235">
        <v>0.08</v>
      </c>
      <c r="BV13" s="235">
        <v>0.08</v>
      </c>
      <c r="BW13" s="235">
        <v>0.08</v>
      </c>
      <c r="BX13" s="235">
        <v>0.08</v>
      </c>
      <c r="BY13" s="235">
        <v>0.08</v>
      </c>
      <c r="BZ13" s="235">
        <v>0.08</v>
      </c>
      <c r="CA13" s="235">
        <v>0.08</v>
      </c>
      <c r="CB13" s="235">
        <v>0.08</v>
      </c>
      <c r="CC13" s="235">
        <v>0.08</v>
      </c>
      <c r="CD13" s="235">
        <v>0.08</v>
      </c>
    </row>
    <row r="14" spans="1:82">
      <c r="A14" s="147" t="str">
        <f>CONCATENATE(Parameters!A15, ": TPHA&amp;RPR")</f>
        <v>MSM: TPHA&amp;RPR</v>
      </c>
      <c r="B14" s="235">
        <v>0</v>
      </c>
      <c r="C14" s="235">
        <v>0</v>
      </c>
      <c r="D14" s="235">
        <v>0</v>
      </c>
      <c r="E14" s="235">
        <v>0</v>
      </c>
      <c r="F14" s="235">
        <v>0</v>
      </c>
      <c r="G14" s="235">
        <v>0</v>
      </c>
      <c r="H14" s="235">
        <v>0</v>
      </c>
      <c r="I14" s="235">
        <v>0</v>
      </c>
      <c r="J14" s="235">
        <v>0</v>
      </c>
      <c r="K14" s="235">
        <v>0</v>
      </c>
      <c r="L14" s="235">
        <v>0</v>
      </c>
      <c r="M14" s="235">
        <v>0.01</v>
      </c>
      <c r="N14" s="235">
        <v>0.02</v>
      </c>
      <c r="O14" s="235">
        <v>0.03</v>
      </c>
      <c r="P14" s="235">
        <v>0.04</v>
      </c>
      <c r="Q14" s="235">
        <v>0.05</v>
      </c>
      <c r="R14" s="235">
        <v>0.06</v>
      </c>
      <c r="S14" s="235">
        <v>7.0000000000000007E-2</v>
      </c>
      <c r="T14" s="235">
        <v>0.08</v>
      </c>
      <c r="U14" s="235">
        <v>0.09</v>
      </c>
      <c r="V14" s="235">
        <v>0.1</v>
      </c>
      <c r="W14" s="235">
        <v>0.11</v>
      </c>
      <c r="X14" s="235">
        <v>0.12</v>
      </c>
      <c r="Y14" s="235">
        <v>0.13</v>
      </c>
      <c r="Z14" s="235">
        <v>0.14000000000000001</v>
      </c>
      <c r="AA14" s="235">
        <v>0.15</v>
      </c>
      <c r="AB14" s="235">
        <v>0.15</v>
      </c>
      <c r="AC14" s="235">
        <v>0.15</v>
      </c>
      <c r="AD14" s="235">
        <v>0.15</v>
      </c>
      <c r="AE14" s="235">
        <v>0.15</v>
      </c>
      <c r="AF14" s="235">
        <v>0.15</v>
      </c>
      <c r="AG14" s="235">
        <v>0.15</v>
      </c>
      <c r="AH14" s="235">
        <v>0.15</v>
      </c>
      <c r="AI14" s="235">
        <v>0.15</v>
      </c>
      <c r="AJ14" s="235">
        <v>0.15</v>
      </c>
      <c r="AK14" s="235">
        <v>0.15</v>
      </c>
      <c r="AL14" s="235">
        <v>0.15</v>
      </c>
      <c r="AM14" s="235">
        <v>0.15</v>
      </c>
      <c r="AN14" s="235">
        <v>0.15</v>
      </c>
      <c r="AO14" s="235">
        <v>0.15</v>
      </c>
      <c r="AP14" s="235">
        <v>0.15</v>
      </c>
      <c r="AQ14" s="235">
        <v>0.15</v>
      </c>
      <c r="AR14" s="235">
        <v>0.15</v>
      </c>
      <c r="AS14" s="235">
        <v>0.15</v>
      </c>
      <c r="AT14" s="235">
        <v>0.15</v>
      </c>
      <c r="AU14" s="235">
        <v>0.15</v>
      </c>
      <c r="AV14" s="235">
        <v>0.15</v>
      </c>
      <c r="AW14" s="235">
        <v>0.15</v>
      </c>
      <c r="AX14" s="235">
        <v>0.15</v>
      </c>
      <c r="AY14" s="235">
        <v>0.15</v>
      </c>
      <c r="AZ14" s="235">
        <v>0.15</v>
      </c>
      <c r="BA14" s="235">
        <v>0.15</v>
      </c>
      <c r="BB14" s="235">
        <v>0.15</v>
      </c>
      <c r="BC14" s="235">
        <v>0.15</v>
      </c>
      <c r="BD14" s="235">
        <v>0.15</v>
      </c>
      <c r="BE14" s="235">
        <v>0.15</v>
      </c>
      <c r="BF14" s="235">
        <v>0.15</v>
      </c>
      <c r="BG14" s="235">
        <v>0.15</v>
      </c>
      <c r="BH14" s="235">
        <v>0.15</v>
      </c>
      <c r="BI14" s="235">
        <v>0.15</v>
      </c>
      <c r="BJ14" s="235">
        <v>0.15</v>
      </c>
      <c r="BK14" s="235">
        <v>0.15</v>
      </c>
      <c r="BL14" s="235">
        <v>0.15</v>
      </c>
      <c r="BM14" s="235">
        <v>0.15</v>
      </c>
      <c r="BN14" s="235">
        <v>0.15</v>
      </c>
      <c r="BO14" s="235">
        <v>0.15</v>
      </c>
      <c r="BP14" s="235">
        <v>0.15</v>
      </c>
      <c r="BQ14" s="235">
        <v>0.15</v>
      </c>
      <c r="BR14" s="235">
        <v>0.15</v>
      </c>
      <c r="BS14" s="235">
        <v>0.15</v>
      </c>
      <c r="BT14" s="235">
        <v>0.15</v>
      </c>
      <c r="BU14" s="235">
        <v>0.15</v>
      </c>
      <c r="BV14" s="235">
        <v>0.15</v>
      </c>
      <c r="BW14" s="235">
        <v>0.15</v>
      </c>
      <c r="BX14" s="235">
        <v>0.15</v>
      </c>
      <c r="BY14" s="235">
        <v>0.15</v>
      </c>
      <c r="BZ14" s="235">
        <v>0.15</v>
      </c>
      <c r="CA14" s="235">
        <v>0.15</v>
      </c>
      <c r="CB14" s="235">
        <v>0.15</v>
      </c>
      <c r="CC14" s="235">
        <v>0.15</v>
      </c>
      <c r="CD14" s="235">
        <v>0.15</v>
      </c>
    </row>
    <row r="15" spans="1:82" s="233" customFormat="1">
      <c r="A15" s="233" t="str">
        <f>CONCATENATE(Parameters!A16, ": TPHA&amp;RPR")</f>
        <v>Not Sexually Active Men: TPHA&amp;RPR</v>
      </c>
      <c r="B15" s="234">
        <v>0</v>
      </c>
      <c r="C15" s="234">
        <v>0</v>
      </c>
      <c r="D15" s="234">
        <v>0</v>
      </c>
      <c r="E15" s="234">
        <v>0</v>
      </c>
      <c r="F15" s="234">
        <v>0</v>
      </c>
      <c r="G15" s="234">
        <v>0</v>
      </c>
      <c r="H15" s="234">
        <v>0</v>
      </c>
      <c r="I15" s="234">
        <v>0</v>
      </c>
      <c r="J15" s="234">
        <v>0</v>
      </c>
      <c r="K15" s="234">
        <v>0</v>
      </c>
      <c r="L15" s="234">
        <v>0</v>
      </c>
      <c r="M15" s="234">
        <v>0</v>
      </c>
      <c r="N15" s="234">
        <v>0</v>
      </c>
      <c r="O15" s="234">
        <v>0</v>
      </c>
      <c r="P15" s="234">
        <v>0</v>
      </c>
      <c r="Q15" s="234">
        <v>0</v>
      </c>
      <c r="R15" s="234">
        <v>0</v>
      </c>
      <c r="S15" s="234">
        <v>0</v>
      </c>
      <c r="T15" s="234">
        <v>0</v>
      </c>
      <c r="U15" s="234">
        <v>0</v>
      </c>
      <c r="V15" s="234">
        <v>0</v>
      </c>
      <c r="W15" s="234">
        <v>0</v>
      </c>
      <c r="X15" s="234">
        <v>0</v>
      </c>
      <c r="Y15" s="234">
        <v>0</v>
      </c>
      <c r="Z15" s="234">
        <v>0</v>
      </c>
      <c r="AA15" s="234">
        <v>0</v>
      </c>
      <c r="AB15" s="234">
        <v>0</v>
      </c>
      <c r="AC15" s="234">
        <v>0</v>
      </c>
      <c r="AD15" s="234">
        <v>0</v>
      </c>
      <c r="AE15" s="234">
        <v>0</v>
      </c>
      <c r="AF15" s="234">
        <v>0</v>
      </c>
      <c r="AG15" s="234">
        <v>0</v>
      </c>
      <c r="AH15" s="234">
        <v>0</v>
      </c>
      <c r="AI15" s="234">
        <v>0</v>
      </c>
      <c r="AJ15" s="234">
        <v>0</v>
      </c>
      <c r="AK15" s="234">
        <v>0</v>
      </c>
      <c r="AL15" s="234">
        <v>0</v>
      </c>
      <c r="AM15" s="234">
        <v>0</v>
      </c>
      <c r="AN15" s="234">
        <v>0</v>
      </c>
      <c r="AO15" s="234">
        <v>0</v>
      </c>
      <c r="AP15" s="234">
        <v>0</v>
      </c>
      <c r="AQ15" s="234">
        <v>0</v>
      </c>
      <c r="AR15" s="234">
        <v>0</v>
      </c>
      <c r="AS15" s="234">
        <v>0</v>
      </c>
      <c r="AT15" s="234">
        <v>0</v>
      </c>
      <c r="AU15" s="234">
        <v>0</v>
      </c>
      <c r="AV15" s="234">
        <v>0</v>
      </c>
      <c r="AW15" s="234">
        <v>0</v>
      </c>
      <c r="AX15" s="234">
        <v>0</v>
      </c>
      <c r="AY15" s="234">
        <v>0</v>
      </c>
      <c r="AZ15" s="234">
        <v>0</v>
      </c>
      <c r="BA15" s="234">
        <v>0</v>
      </c>
      <c r="BB15" s="234">
        <v>0</v>
      </c>
      <c r="BC15" s="234">
        <v>0</v>
      </c>
      <c r="BD15" s="234">
        <v>0</v>
      </c>
      <c r="BE15" s="234">
        <v>0</v>
      </c>
      <c r="BF15" s="234">
        <v>0</v>
      </c>
      <c r="BG15" s="234">
        <v>0</v>
      </c>
      <c r="BH15" s="234">
        <v>0</v>
      </c>
      <c r="BI15" s="234">
        <v>0</v>
      </c>
      <c r="BJ15" s="234">
        <v>0</v>
      </c>
      <c r="BK15" s="234">
        <v>0</v>
      </c>
      <c r="BL15" s="234">
        <v>0</v>
      </c>
      <c r="BM15" s="234">
        <v>0</v>
      </c>
      <c r="BN15" s="234">
        <v>0</v>
      </c>
      <c r="BO15" s="234">
        <v>0</v>
      </c>
      <c r="BP15" s="234">
        <v>0</v>
      </c>
      <c r="BQ15" s="234">
        <v>0</v>
      </c>
      <c r="BR15" s="234">
        <v>0</v>
      </c>
      <c r="BS15" s="234">
        <v>0</v>
      </c>
      <c r="BT15" s="234">
        <v>0</v>
      </c>
      <c r="BU15" s="234">
        <v>0</v>
      </c>
      <c r="BV15" s="234">
        <v>0</v>
      </c>
      <c r="BW15" s="234">
        <v>0</v>
      </c>
      <c r="BX15" s="234">
        <v>0</v>
      </c>
      <c r="BY15" s="234">
        <v>0</v>
      </c>
      <c r="BZ15" s="234">
        <v>0</v>
      </c>
      <c r="CA15" s="234">
        <v>0</v>
      </c>
      <c r="CB15" s="234">
        <v>0</v>
      </c>
      <c r="CC15" s="234">
        <v>0</v>
      </c>
      <c r="CD15" s="234">
        <v>0</v>
      </c>
    </row>
    <row r="16" spans="1:82" s="188" customFormat="1">
      <c r="B16" s="292"/>
      <c r="C16" s="292"/>
      <c r="D16" s="292"/>
      <c r="E16" s="292"/>
      <c r="F16" s="292"/>
      <c r="G16" s="292"/>
      <c r="H16" s="292"/>
      <c r="I16" s="292"/>
      <c r="J16" s="292"/>
      <c r="K16" s="292"/>
      <c r="L16" s="292"/>
      <c r="M16" s="292"/>
      <c r="N16" s="292"/>
      <c r="O16" s="292"/>
      <c r="P16" s="292"/>
      <c r="Q16" s="292"/>
      <c r="R16" s="292"/>
      <c r="S16" s="292"/>
      <c r="T16" s="292"/>
      <c r="U16" s="292"/>
      <c r="V16" s="292"/>
      <c r="W16" s="292"/>
      <c r="X16" s="292"/>
      <c r="Y16" s="292"/>
      <c r="Z16" s="292"/>
      <c r="AA16" s="292"/>
      <c r="AB16" s="292"/>
      <c r="AC16" s="292"/>
      <c r="AD16" s="292"/>
      <c r="AE16" s="292"/>
      <c r="AF16" s="292"/>
      <c r="AG16" s="292"/>
      <c r="AH16" s="292"/>
      <c r="AI16" s="292"/>
      <c r="AJ16" s="292"/>
      <c r="AK16" s="292"/>
      <c r="AL16" s="292"/>
      <c r="AM16" s="292"/>
      <c r="AN16" s="292"/>
      <c r="AO16" s="292"/>
      <c r="AP16" s="292"/>
      <c r="AQ16" s="292"/>
      <c r="AR16" s="292"/>
      <c r="AS16" s="292"/>
      <c r="AT16" s="292"/>
      <c r="AU16" s="292"/>
      <c r="AV16" s="292"/>
      <c r="AW16" s="292"/>
      <c r="AX16" s="292"/>
      <c r="AY16" s="292"/>
      <c r="AZ16" s="292"/>
      <c r="BA16" s="292"/>
      <c r="BB16" s="292"/>
      <c r="BC16" s="292"/>
      <c r="BD16" s="292"/>
      <c r="BE16" s="292"/>
      <c r="BF16" s="292"/>
      <c r="BG16" s="292"/>
      <c r="BH16" s="292"/>
      <c r="BI16" s="292"/>
      <c r="BJ16" s="292"/>
      <c r="BK16" s="292"/>
      <c r="BL16" s="292"/>
      <c r="BM16" s="292"/>
      <c r="BN16" s="292"/>
      <c r="BO16" s="292"/>
      <c r="BP16" s="292"/>
      <c r="BQ16" s="292"/>
      <c r="BR16" s="292"/>
      <c r="BS16" s="292"/>
      <c r="BT16" s="292"/>
      <c r="BU16" s="292"/>
      <c r="BV16" s="292"/>
      <c r="BW16" s="292"/>
      <c r="BX16" s="292"/>
      <c r="BY16" s="292"/>
      <c r="BZ16" s="292"/>
      <c r="CA16" s="292"/>
      <c r="CB16" s="292"/>
      <c r="CC16" s="292"/>
      <c r="CD16" s="292"/>
    </row>
    <row r="17" spans="1:82">
      <c r="A17" s="251" t="s">
        <v>182</v>
      </c>
      <c r="AX17" s="1"/>
      <c r="AY17" s="1"/>
      <c r="AZ17" s="136"/>
    </row>
    <row r="18" spans="1:82" s="28" customFormat="1">
      <c r="A18" s="67" t="str">
        <f>A4</f>
        <v>Women</v>
      </c>
      <c r="AX18" s="67"/>
      <c r="AY18" s="67"/>
    </row>
    <row r="19" spans="1:82" s="156" customFormat="1">
      <c r="A19" s="294" t="str">
        <f>CONCATENATE(Parameters!A5, ": TPHA")</f>
        <v>Low Risk Women: TPHA</v>
      </c>
      <c r="B19" s="230">
        <v>0</v>
      </c>
      <c r="C19" s="230">
        <v>0</v>
      </c>
      <c r="D19" s="230">
        <v>0</v>
      </c>
      <c r="E19" s="230">
        <v>0</v>
      </c>
      <c r="F19" s="230">
        <v>0</v>
      </c>
      <c r="G19" s="230">
        <v>0</v>
      </c>
      <c r="H19" s="230">
        <v>0</v>
      </c>
      <c r="I19" s="230">
        <v>0</v>
      </c>
      <c r="J19" s="230">
        <v>0</v>
      </c>
      <c r="K19" s="230">
        <v>0</v>
      </c>
      <c r="L19" s="230">
        <v>0</v>
      </c>
      <c r="M19" s="230">
        <v>0</v>
      </c>
      <c r="N19" s="230">
        <v>0</v>
      </c>
      <c r="O19" s="230">
        <v>0</v>
      </c>
      <c r="P19" s="230">
        <v>0</v>
      </c>
      <c r="Q19" s="230">
        <v>0</v>
      </c>
      <c r="R19" s="230">
        <v>0</v>
      </c>
      <c r="S19" s="230">
        <v>0</v>
      </c>
      <c r="T19" s="230">
        <v>0</v>
      </c>
      <c r="U19" s="230">
        <v>0</v>
      </c>
      <c r="V19" s="230">
        <v>0</v>
      </c>
      <c r="W19" s="230">
        <v>0</v>
      </c>
      <c r="X19" s="230">
        <v>0</v>
      </c>
      <c r="Y19" s="230">
        <v>0</v>
      </c>
      <c r="Z19" s="230">
        <v>0</v>
      </c>
      <c r="AA19" s="230">
        <v>0</v>
      </c>
      <c r="AB19" s="230">
        <v>0</v>
      </c>
      <c r="AC19" s="230">
        <v>0</v>
      </c>
      <c r="AD19" s="230">
        <v>0</v>
      </c>
      <c r="AE19" s="230">
        <v>0</v>
      </c>
      <c r="AF19" s="230">
        <v>0</v>
      </c>
      <c r="AG19" s="230">
        <v>0</v>
      </c>
      <c r="AH19" s="230">
        <v>0</v>
      </c>
      <c r="AI19" s="230">
        <v>0</v>
      </c>
      <c r="AJ19" s="230">
        <v>0</v>
      </c>
      <c r="AK19" s="230">
        <v>0</v>
      </c>
      <c r="AL19" s="230">
        <v>0</v>
      </c>
      <c r="AM19" s="230">
        <v>0</v>
      </c>
      <c r="AN19" s="230">
        <v>0</v>
      </c>
      <c r="AO19" s="230">
        <v>0</v>
      </c>
      <c r="AP19" s="230">
        <v>0</v>
      </c>
      <c r="AQ19" s="230">
        <v>0</v>
      </c>
      <c r="AR19" s="230">
        <v>0</v>
      </c>
      <c r="AS19" s="230">
        <v>0</v>
      </c>
      <c r="AT19" s="230">
        <v>0</v>
      </c>
      <c r="AU19" s="230">
        <v>0</v>
      </c>
      <c r="AV19" s="230">
        <v>0</v>
      </c>
      <c r="AW19" s="230">
        <v>0</v>
      </c>
      <c r="AX19" s="230">
        <v>0</v>
      </c>
      <c r="AY19" s="230">
        <v>0</v>
      </c>
      <c r="AZ19" s="230">
        <v>0</v>
      </c>
      <c r="BA19" s="230">
        <v>0</v>
      </c>
      <c r="BB19" s="230">
        <v>0</v>
      </c>
      <c r="BC19" s="230">
        <v>0</v>
      </c>
      <c r="BD19" s="230">
        <v>0</v>
      </c>
      <c r="BE19" s="230">
        <v>0</v>
      </c>
      <c r="BF19" s="230">
        <v>0</v>
      </c>
      <c r="BG19" s="230">
        <v>0</v>
      </c>
      <c r="BH19" s="230">
        <v>0</v>
      </c>
      <c r="BI19" s="230">
        <v>0</v>
      </c>
      <c r="BJ19" s="230">
        <v>0</v>
      </c>
      <c r="BK19" s="230">
        <v>0</v>
      </c>
      <c r="BL19" s="230">
        <v>0</v>
      </c>
      <c r="BM19" s="230">
        <v>0</v>
      </c>
      <c r="BN19" s="230">
        <v>0</v>
      </c>
      <c r="BO19" s="230">
        <v>0</v>
      </c>
      <c r="BP19" s="230">
        <v>0</v>
      </c>
      <c r="BQ19" s="230">
        <v>0</v>
      </c>
      <c r="BR19" s="230">
        <v>0</v>
      </c>
      <c r="BS19" s="230">
        <v>0</v>
      </c>
      <c r="BT19" s="230">
        <v>0</v>
      </c>
      <c r="BU19" s="230">
        <v>0</v>
      </c>
      <c r="BV19" s="230">
        <v>0</v>
      </c>
      <c r="BW19" s="230">
        <v>0</v>
      </c>
      <c r="BX19" s="230">
        <v>0</v>
      </c>
      <c r="BY19" s="230">
        <v>0</v>
      </c>
      <c r="BZ19" s="230">
        <v>0</v>
      </c>
      <c r="CA19" s="230">
        <v>0</v>
      </c>
      <c r="CB19" s="230">
        <v>0</v>
      </c>
      <c r="CC19" s="230">
        <v>0</v>
      </c>
      <c r="CD19" s="230">
        <v>0</v>
      </c>
    </row>
    <row r="20" spans="1:82" s="8" customFormat="1">
      <c r="A20" s="155" t="str">
        <f>CONCATENATE(Parameters!A6, ": TPHA")</f>
        <v>Medium Risk Women: TPHA</v>
      </c>
      <c r="B20" s="230">
        <v>0</v>
      </c>
      <c r="C20" s="230">
        <v>0</v>
      </c>
      <c r="D20" s="230">
        <v>0</v>
      </c>
      <c r="E20" s="230">
        <v>0</v>
      </c>
      <c r="F20" s="230">
        <v>0</v>
      </c>
      <c r="G20" s="230">
        <v>0</v>
      </c>
      <c r="H20" s="230">
        <v>0</v>
      </c>
      <c r="I20" s="230">
        <v>0</v>
      </c>
      <c r="J20" s="230">
        <v>0</v>
      </c>
      <c r="K20" s="230">
        <v>0</v>
      </c>
      <c r="L20" s="230">
        <v>0</v>
      </c>
      <c r="M20" s="230">
        <v>0</v>
      </c>
      <c r="N20" s="230">
        <v>0</v>
      </c>
      <c r="O20" s="230">
        <v>0</v>
      </c>
      <c r="P20" s="230">
        <v>0</v>
      </c>
      <c r="Q20" s="230">
        <v>0</v>
      </c>
      <c r="R20" s="230">
        <v>0</v>
      </c>
      <c r="S20" s="230">
        <v>0</v>
      </c>
      <c r="T20" s="230">
        <v>0</v>
      </c>
      <c r="U20" s="230">
        <v>0</v>
      </c>
      <c r="V20" s="230">
        <v>0</v>
      </c>
      <c r="W20" s="230">
        <v>0</v>
      </c>
      <c r="X20" s="230">
        <v>0</v>
      </c>
      <c r="Y20" s="230">
        <v>0</v>
      </c>
      <c r="Z20" s="230">
        <v>0</v>
      </c>
      <c r="AA20" s="230">
        <v>0</v>
      </c>
      <c r="AB20" s="230">
        <v>0</v>
      </c>
      <c r="AC20" s="230">
        <v>0</v>
      </c>
      <c r="AD20" s="230">
        <v>0</v>
      </c>
      <c r="AE20" s="230">
        <v>0</v>
      </c>
      <c r="AF20" s="230">
        <v>0</v>
      </c>
      <c r="AG20" s="230">
        <v>0</v>
      </c>
      <c r="AH20" s="230">
        <v>0</v>
      </c>
      <c r="AI20" s="230">
        <v>0</v>
      </c>
      <c r="AJ20" s="230">
        <v>0</v>
      </c>
      <c r="AK20" s="230">
        <v>0</v>
      </c>
      <c r="AL20" s="230">
        <v>0</v>
      </c>
      <c r="AM20" s="230">
        <v>0</v>
      </c>
      <c r="AN20" s="230">
        <v>0</v>
      </c>
      <c r="AO20" s="230">
        <v>0</v>
      </c>
      <c r="AP20" s="230">
        <v>0</v>
      </c>
      <c r="AQ20" s="230">
        <v>0</v>
      </c>
      <c r="AR20" s="230">
        <v>0</v>
      </c>
      <c r="AS20" s="230">
        <v>0</v>
      </c>
      <c r="AT20" s="230">
        <v>0</v>
      </c>
      <c r="AU20" s="230">
        <v>0</v>
      </c>
      <c r="AV20" s="230">
        <v>0</v>
      </c>
      <c r="AW20" s="230">
        <v>0</v>
      </c>
      <c r="AX20" s="230">
        <v>0</v>
      </c>
      <c r="AY20" s="230">
        <v>0</v>
      </c>
      <c r="AZ20" s="230">
        <v>0</v>
      </c>
      <c r="BA20" s="230">
        <v>0</v>
      </c>
      <c r="BB20" s="230">
        <v>0</v>
      </c>
      <c r="BC20" s="230">
        <v>0</v>
      </c>
      <c r="BD20" s="230">
        <v>0</v>
      </c>
      <c r="BE20" s="230">
        <v>0</v>
      </c>
      <c r="BF20" s="230">
        <v>0</v>
      </c>
      <c r="BG20" s="230">
        <v>0</v>
      </c>
      <c r="BH20" s="230">
        <v>0</v>
      </c>
      <c r="BI20" s="230">
        <v>0</v>
      </c>
      <c r="BJ20" s="230">
        <v>0</v>
      </c>
      <c r="BK20" s="230">
        <v>0</v>
      </c>
      <c r="BL20" s="230">
        <v>0</v>
      </c>
      <c r="BM20" s="230">
        <v>0</v>
      </c>
      <c r="BN20" s="230">
        <v>0</v>
      </c>
      <c r="BO20" s="230">
        <v>0</v>
      </c>
      <c r="BP20" s="230">
        <v>0</v>
      </c>
      <c r="BQ20" s="230">
        <v>0</v>
      </c>
      <c r="BR20" s="230">
        <v>0</v>
      </c>
      <c r="BS20" s="230">
        <v>0</v>
      </c>
      <c r="BT20" s="230">
        <v>0</v>
      </c>
      <c r="BU20" s="230">
        <v>0</v>
      </c>
      <c r="BV20" s="230">
        <v>0</v>
      </c>
      <c r="BW20" s="230">
        <v>0</v>
      </c>
      <c r="BX20" s="230">
        <v>0</v>
      </c>
      <c r="BY20" s="230">
        <v>0</v>
      </c>
      <c r="BZ20" s="230">
        <v>0</v>
      </c>
      <c r="CA20" s="230">
        <v>0</v>
      </c>
      <c r="CB20" s="230">
        <v>0</v>
      </c>
      <c r="CC20" s="230">
        <v>0</v>
      </c>
      <c r="CD20" s="230">
        <v>0</v>
      </c>
    </row>
    <row r="21" spans="1:82" s="8" customFormat="1">
      <c r="A21" s="155" t="str">
        <f>CONCATENATE(Parameters!A7, ": TPHA")</f>
        <v>High Risk Women (FSW): TPHA</v>
      </c>
      <c r="B21" s="230">
        <v>0</v>
      </c>
      <c r="C21" s="230">
        <v>0</v>
      </c>
      <c r="D21" s="230">
        <v>0</v>
      </c>
      <c r="E21" s="230">
        <v>0</v>
      </c>
      <c r="F21" s="230">
        <v>0</v>
      </c>
      <c r="G21" s="230">
        <v>0</v>
      </c>
      <c r="H21" s="230">
        <v>0</v>
      </c>
      <c r="I21" s="230">
        <v>0</v>
      </c>
      <c r="J21" s="230">
        <v>0</v>
      </c>
      <c r="K21" s="230">
        <v>0</v>
      </c>
      <c r="L21" s="230">
        <v>0</v>
      </c>
      <c r="M21" s="230">
        <v>0</v>
      </c>
      <c r="N21" s="230">
        <v>0</v>
      </c>
      <c r="O21" s="230">
        <v>0</v>
      </c>
      <c r="P21" s="230">
        <v>0</v>
      </c>
      <c r="Q21" s="230">
        <v>0</v>
      </c>
      <c r="R21" s="230">
        <v>0</v>
      </c>
      <c r="S21" s="230">
        <v>0</v>
      </c>
      <c r="T21" s="230">
        <v>0</v>
      </c>
      <c r="U21" s="230">
        <v>0</v>
      </c>
      <c r="V21" s="230">
        <v>0</v>
      </c>
      <c r="W21" s="230">
        <v>0</v>
      </c>
      <c r="X21" s="230">
        <v>0</v>
      </c>
      <c r="Y21" s="230">
        <v>0</v>
      </c>
      <c r="Z21" s="230">
        <v>0</v>
      </c>
      <c r="AA21" s="230">
        <v>0</v>
      </c>
      <c r="AB21" s="230">
        <v>0</v>
      </c>
      <c r="AC21" s="230">
        <v>0</v>
      </c>
      <c r="AD21" s="230">
        <v>0</v>
      </c>
      <c r="AE21" s="230">
        <v>0</v>
      </c>
      <c r="AF21" s="230">
        <v>0</v>
      </c>
      <c r="AG21" s="230">
        <v>0</v>
      </c>
      <c r="AH21" s="230">
        <v>0</v>
      </c>
      <c r="AI21" s="230">
        <v>0</v>
      </c>
      <c r="AJ21" s="230">
        <v>0</v>
      </c>
      <c r="AK21" s="230">
        <v>0</v>
      </c>
      <c r="AL21" s="230">
        <v>0</v>
      </c>
      <c r="AM21" s="230">
        <v>0</v>
      </c>
      <c r="AN21" s="230">
        <v>0</v>
      </c>
      <c r="AO21" s="230">
        <v>0</v>
      </c>
      <c r="AP21" s="230">
        <v>0</v>
      </c>
      <c r="AQ21" s="230">
        <v>0</v>
      </c>
      <c r="AR21" s="230">
        <v>0</v>
      </c>
      <c r="AS21" s="230">
        <v>0</v>
      </c>
      <c r="AT21" s="230">
        <v>0</v>
      </c>
      <c r="AU21" s="230">
        <v>0</v>
      </c>
      <c r="AV21" s="230">
        <v>0</v>
      </c>
      <c r="AW21" s="230">
        <v>0</v>
      </c>
      <c r="AX21" s="230">
        <v>0</v>
      </c>
      <c r="AY21" s="230">
        <v>0</v>
      </c>
      <c r="AZ21" s="230">
        <v>0</v>
      </c>
      <c r="BA21" s="230">
        <v>0</v>
      </c>
      <c r="BB21" s="230">
        <v>0</v>
      </c>
      <c r="BC21" s="230">
        <v>0</v>
      </c>
      <c r="BD21" s="230">
        <v>0</v>
      </c>
      <c r="BE21" s="230">
        <v>0</v>
      </c>
      <c r="BF21" s="230">
        <v>0</v>
      </c>
      <c r="BG21" s="230">
        <v>0</v>
      </c>
      <c r="BH21" s="230">
        <v>0</v>
      </c>
      <c r="BI21" s="230">
        <v>0</v>
      </c>
      <c r="BJ21" s="230">
        <v>0</v>
      </c>
      <c r="BK21" s="230">
        <v>0</v>
      </c>
      <c r="BL21" s="230">
        <v>0</v>
      </c>
      <c r="BM21" s="230">
        <v>0</v>
      </c>
      <c r="BN21" s="230">
        <v>0</v>
      </c>
      <c r="BO21" s="230">
        <v>0</v>
      </c>
      <c r="BP21" s="230">
        <v>0</v>
      </c>
      <c r="BQ21" s="230">
        <v>0</v>
      </c>
      <c r="BR21" s="230">
        <v>0</v>
      </c>
      <c r="BS21" s="230">
        <v>0</v>
      </c>
      <c r="BT21" s="230">
        <v>0</v>
      </c>
      <c r="BU21" s="230">
        <v>0</v>
      </c>
      <c r="BV21" s="230">
        <v>0</v>
      </c>
      <c r="BW21" s="230">
        <v>0</v>
      </c>
      <c r="BX21" s="230">
        <v>0</v>
      </c>
      <c r="BY21" s="230">
        <v>0</v>
      </c>
      <c r="BZ21" s="230">
        <v>0</v>
      </c>
      <c r="CA21" s="230">
        <v>0</v>
      </c>
      <c r="CB21" s="230">
        <v>0</v>
      </c>
      <c r="CC21" s="230">
        <v>0</v>
      </c>
      <c r="CD21" s="230">
        <v>0</v>
      </c>
    </row>
    <row r="22" spans="1:82" s="188" customFormat="1">
      <c r="A22" s="188" t="str">
        <f>CONCATENATE(Parameters!A8, ": TPHA")</f>
        <v>Not Sexually Active Women: TPHA</v>
      </c>
      <c r="B22" s="292">
        <v>0</v>
      </c>
      <c r="C22" s="292">
        <v>0</v>
      </c>
      <c r="D22" s="292">
        <v>0</v>
      </c>
      <c r="E22" s="292">
        <v>0</v>
      </c>
      <c r="F22" s="292">
        <v>0</v>
      </c>
      <c r="G22" s="292">
        <v>0</v>
      </c>
      <c r="H22" s="292">
        <v>0</v>
      </c>
      <c r="I22" s="292">
        <v>0</v>
      </c>
      <c r="J22" s="292">
        <v>0</v>
      </c>
      <c r="K22" s="292">
        <v>0</v>
      </c>
      <c r="L22" s="292">
        <v>0</v>
      </c>
      <c r="M22" s="292">
        <v>0</v>
      </c>
      <c r="N22" s="292">
        <v>0</v>
      </c>
      <c r="O22" s="292">
        <v>0</v>
      </c>
      <c r="P22" s="292">
        <v>0</v>
      </c>
      <c r="Q22" s="292">
        <v>0</v>
      </c>
      <c r="R22" s="292">
        <v>0</v>
      </c>
      <c r="S22" s="292">
        <v>0</v>
      </c>
      <c r="T22" s="292">
        <v>0</v>
      </c>
      <c r="U22" s="292">
        <v>0</v>
      </c>
      <c r="V22" s="292">
        <v>0</v>
      </c>
      <c r="W22" s="292">
        <v>0</v>
      </c>
      <c r="X22" s="292">
        <v>0</v>
      </c>
      <c r="Y22" s="292">
        <v>0</v>
      </c>
      <c r="Z22" s="292">
        <v>0</v>
      </c>
      <c r="AA22" s="292">
        <v>0</v>
      </c>
      <c r="AB22" s="292">
        <v>0</v>
      </c>
      <c r="AC22" s="292">
        <v>0</v>
      </c>
      <c r="AD22" s="292">
        <v>0</v>
      </c>
      <c r="AE22" s="292">
        <v>0</v>
      </c>
      <c r="AF22" s="292">
        <v>0</v>
      </c>
      <c r="AG22" s="292">
        <v>0</v>
      </c>
      <c r="AH22" s="292">
        <v>0</v>
      </c>
      <c r="AI22" s="292">
        <v>0</v>
      </c>
      <c r="AJ22" s="292">
        <v>0</v>
      </c>
      <c r="AK22" s="292">
        <v>0</v>
      </c>
      <c r="AL22" s="292">
        <v>0</v>
      </c>
      <c r="AM22" s="292">
        <v>0</v>
      </c>
      <c r="AN22" s="292">
        <v>0</v>
      </c>
      <c r="AO22" s="292">
        <v>0</v>
      </c>
      <c r="AP22" s="292">
        <v>0</v>
      </c>
      <c r="AQ22" s="292">
        <v>0</v>
      </c>
      <c r="AR22" s="292">
        <v>0</v>
      </c>
      <c r="AS22" s="292">
        <v>0</v>
      </c>
      <c r="AT22" s="292">
        <v>0</v>
      </c>
      <c r="AU22" s="292">
        <v>0</v>
      </c>
      <c r="AV22" s="292">
        <v>0</v>
      </c>
      <c r="AW22" s="292">
        <v>0</v>
      </c>
      <c r="AX22" s="292">
        <v>0</v>
      </c>
      <c r="AY22" s="292">
        <v>0</v>
      </c>
      <c r="AZ22" s="292">
        <v>0</v>
      </c>
      <c r="BA22" s="292">
        <v>0</v>
      </c>
      <c r="BB22" s="292">
        <v>0</v>
      </c>
      <c r="BC22" s="292">
        <v>0</v>
      </c>
      <c r="BD22" s="292">
        <v>0</v>
      </c>
      <c r="BE22" s="292">
        <v>0</v>
      </c>
      <c r="BF22" s="292">
        <v>0</v>
      </c>
      <c r="BG22" s="292">
        <v>0</v>
      </c>
      <c r="BH22" s="292">
        <v>0</v>
      </c>
      <c r="BI22" s="292">
        <v>0</v>
      </c>
      <c r="BJ22" s="292">
        <v>0</v>
      </c>
      <c r="BK22" s="292">
        <v>0</v>
      </c>
      <c r="BL22" s="292">
        <v>0</v>
      </c>
      <c r="BM22" s="292">
        <v>0</v>
      </c>
      <c r="BN22" s="292">
        <v>0</v>
      </c>
      <c r="BO22" s="292">
        <v>0</v>
      </c>
      <c r="BP22" s="292">
        <v>0</v>
      </c>
      <c r="BQ22" s="292">
        <v>0</v>
      </c>
      <c r="BR22" s="292">
        <v>0</v>
      </c>
      <c r="BS22" s="292">
        <v>0</v>
      </c>
      <c r="BT22" s="292">
        <v>0</v>
      </c>
      <c r="BU22" s="292">
        <v>0</v>
      </c>
      <c r="BV22" s="292">
        <v>0</v>
      </c>
      <c r="BW22" s="292">
        <v>0</v>
      </c>
      <c r="BX22" s="292">
        <v>0</v>
      </c>
      <c r="BY22" s="292">
        <v>0</v>
      </c>
      <c r="BZ22" s="292">
        <v>0</v>
      </c>
      <c r="CA22" s="292">
        <v>0</v>
      </c>
      <c r="CB22" s="292">
        <v>0</v>
      </c>
      <c r="CC22" s="292">
        <v>0</v>
      </c>
      <c r="CD22" s="292">
        <v>0</v>
      </c>
    </row>
    <row r="23" spans="1:82" s="8" customFormat="1">
      <c r="A23" s="155"/>
      <c r="B23" s="156"/>
      <c r="C23" s="156"/>
      <c r="D23" s="156"/>
      <c r="E23" s="156"/>
      <c r="F23" s="156"/>
      <c r="G23" s="156"/>
      <c r="H23" s="156"/>
      <c r="I23" s="156"/>
      <c r="J23" s="156"/>
      <c r="K23" s="156"/>
      <c r="L23" s="156"/>
      <c r="M23" s="156"/>
      <c r="N23" s="156"/>
      <c r="O23" s="156"/>
      <c r="P23" s="156"/>
      <c r="Q23" s="156"/>
      <c r="R23" s="156"/>
      <c r="S23" s="156"/>
      <c r="T23" s="156"/>
      <c r="U23" s="156"/>
      <c r="V23" s="156"/>
      <c r="W23" s="156"/>
      <c r="X23" s="156"/>
      <c r="Y23" s="156"/>
      <c r="Z23" s="156"/>
      <c r="AA23" s="156"/>
      <c r="AB23" s="156"/>
      <c r="AC23" s="156"/>
      <c r="AD23" s="156"/>
      <c r="AE23" s="156"/>
      <c r="AF23" s="156"/>
      <c r="AG23" s="156"/>
      <c r="AH23" s="156"/>
      <c r="AI23" s="156"/>
      <c r="AJ23" s="156"/>
      <c r="AK23" s="156"/>
      <c r="AL23" s="156"/>
      <c r="AM23" s="156"/>
      <c r="AN23" s="156"/>
      <c r="AO23" s="156"/>
      <c r="AP23" s="156"/>
      <c r="AQ23" s="156"/>
      <c r="AR23" s="156"/>
      <c r="AS23" s="156"/>
      <c r="AT23" s="156"/>
      <c r="AU23" s="156"/>
      <c r="AV23" s="156"/>
      <c r="AW23" s="156"/>
      <c r="AX23" s="157"/>
      <c r="AY23" s="157"/>
      <c r="AZ23" s="156"/>
      <c r="BA23" s="156"/>
      <c r="BB23" s="156"/>
      <c r="BC23" s="156"/>
      <c r="BD23" s="156"/>
      <c r="BE23" s="156"/>
      <c r="BF23" s="156"/>
      <c r="BG23" s="156"/>
      <c r="BH23" s="156"/>
      <c r="BI23" s="156"/>
      <c r="BJ23" s="156"/>
    </row>
    <row r="24" spans="1:82" s="156" customFormat="1">
      <c r="A24" s="157" t="str">
        <f>A10</f>
        <v>Men</v>
      </c>
      <c r="AX24" s="157"/>
      <c r="AY24" s="157"/>
    </row>
    <row r="25" spans="1:82" s="8" customFormat="1">
      <c r="A25" s="158" t="str">
        <f>CONCATENATE(Parameters!A12,": TPHA")</f>
        <v>Low Risk Men: TPHA</v>
      </c>
      <c r="B25" s="229">
        <v>0</v>
      </c>
      <c r="C25" s="229">
        <v>0</v>
      </c>
      <c r="D25" s="229">
        <v>0</v>
      </c>
      <c r="E25" s="229">
        <v>0</v>
      </c>
      <c r="F25" s="229">
        <v>0</v>
      </c>
      <c r="G25" s="229">
        <v>0</v>
      </c>
      <c r="H25" s="229">
        <v>0</v>
      </c>
      <c r="I25" s="229">
        <v>0</v>
      </c>
      <c r="J25" s="229">
        <v>0</v>
      </c>
      <c r="K25" s="229">
        <v>0</v>
      </c>
      <c r="L25" s="229">
        <v>0</v>
      </c>
      <c r="M25" s="229">
        <v>0</v>
      </c>
      <c r="N25" s="229">
        <v>0</v>
      </c>
      <c r="O25" s="229">
        <v>0</v>
      </c>
      <c r="P25" s="229">
        <v>0</v>
      </c>
      <c r="Q25" s="229">
        <v>0</v>
      </c>
      <c r="R25" s="229">
        <v>0</v>
      </c>
      <c r="S25" s="229">
        <v>0</v>
      </c>
      <c r="T25" s="229">
        <v>0</v>
      </c>
      <c r="U25" s="229">
        <v>0</v>
      </c>
      <c r="V25" s="229">
        <v>0</v>
      </c>
      <c r="W25" s="229">
        <v>0</v>
      </c>
      <c r="X25" s="229">
        <v>0</v>
      </c>
      <c r="Y25" s="229">
        <v>0</v>
      </c>
      <c r="Z25" s="229">
        <v>0</v>
      </c>
      <c r="AA25" s="229">
        <v>0</v>
      </c>
      <c r="AB25" s="229">
        <v>0</v>
      </c>
      <c r="AC25" s="229">
        <v>0</v>
      </c>
      <c r="AD25" s="229">
        <v>0</v>
      </c>
      <c r="AE25" s="229">
        <v>0</v>
      </c>
      <c r="AF25" s="229">
        <v>0</v>
      </c>
      <c r="AG25" s="229">
        <v>0</v>
      </c>
      <c r="AH25" s="229">
        <v>0</v>
      </c>
      <c r="AI25" s="229">
        <v>0</v>
      </c>
      <c r="AJ25" s="229">
        <v>0</v>
      </c>
      <c r="AK25" s="229">
        <v>0</v>
      </c>
      <c r="AL25" s="229">
        <v>0</v>
      </c>
      <c r="AM25" s="229">
        <v>0</v>
      </c>
      <c r="AN25" s="229">
        <v>0</v>
      </c>
      <c r="AO25" s="229">
        <v>0</v>
      </c>
      <c r="AP25" s="229">
        <v>0</v>
      </c>
      <c r="AQ25" s="229">
        <v>0</v>
      </c>
      <c r="AR25" s="229">
        <v>0</v>
      </c>
      <c r="AS25" s="229">
        <v>0</v>
      </c>
      <c r="AT25" s="229">
        <v>0</v>
      </c>
      <c r="AU25" s="229">
        <v>0</v>
      </c>
      <c r="AV25" s="229">
        <v>0</v>
      </c>
      <c r="AW25" s="229">
        <v>0</v>
      </c>
      <c r="AX25" s="229">
        <v>0</v>
      </c>
      <c r="AY25" s="229">
        <v>0</v>
      </c>
      <c r="AZ25" s="229">
        <v>0</v>
      </c>
      <c r="BA25" s="229">
        <v>0</v>
      </c>
      <c r="BB25" s="229">
        <v>0</v>
      </c>
      <c r="BC25" s="229">
        <v>0</v>
      </c>
      <c r="BD25" s="229">
        <v>0</v>
      </c>
      <c r="BE25" s="229">
        <v>0</v>
      </c>
      <c r="BF25" s="229">
        <v>0</v>
      </c>
      <c r="BG25" s="229">
        <v>0</v>
      </c>
      <c r="BH25" s="229">
        <v>0</v>
      </c>
      <c r="BI25" s="229">
        <v>0</v>
      </c>
      <c r="BJ25" s="229">
        <v>0</v>
      </c>
      <c r="BK25" s="229">
        <v>0</v>
      </c>
      <c r="BL25" s="229">
        <v>0</v>
      </c>
      <c r="BM25" s="229">
        <v>0</v>
      </c>
      <c r="BN25" s="229">
        <v>0</v>
      </c>
      <c r="BO25" s="229">
        <v>0</v>
      </c>
      <c r="BP25" s="229">
        <v>0</v>
      </c>
      <c r="BQ25" s="229">
        <v>0</v>
      </c>
      <c r="BR25" s="229">
        <v>0</v>
      </c>
      <c r="BS25" s="229">
        <v>0</v>
      </c>
      <c r="BT25" s="229">
        <v>0</v>
      </c>
      <c r="BU25" s="229">
        <v>0</v>
      </c>
      <c r="BV25" s="229">
        <v>0</v>
      </c>
      <c r="BW25" s="229">
        <v>0</v>
      </c>
      <c r="BX25" s="229">
        <v>0</v>
      </c>
      <c r="BY25" s="229">
        <v>0</v>
      </c>
      <c r="BZ25" s="229">
        <v>0</v>
      </c>
      <c r="CA25" s="229">
        <v>0</v>
      </c>
      <c r="CB25" s="229">
        <v>0</v>
      </c>
      <c r="CC25" s="229">
        <v>0</v>
      </c>
      <c r="CD25" s="229">
        <v>0</v>
      </c>
    </row>
    <row r="26" spans="1:82" s="8" customFormat="1">
      <c r="A26" s="159" t="str">
        <f>CONCATENATE(Parameters!A13,": TPHA")</f>
        <v>Medium Risk Men: TPHA</v>
      </c>
      <c r="B26" s="230">
        <v>0</v>
      </c>
      <c r="C26" s="230">
        <v>0</v>
      </c>
      <c r="D26" s="230">
        <v>0</v>
      </c>
      <c r="E26" s="230">
        <v>0</v>
      </c>
      <c r="F26" s="230">
        <v>0</v>
      </c>
      <c r="G26" s="230">
        <v>0</v>
      </c>
      <c r="H26" s="230">
        <v>0</v>
      </c>
      <c r="I26" s="230">
        <v>0</v>
      </c>
      <c r="J26" s="230">
        <v>0</v>
      </c>
      <c r="K26" s="230">
        <v>0</v>
      </c>
      <c r="L26" s="230">
        <v>0</v>
      </c>
      <c r="M26" s="230">
        <v>0</v>
      </c>
      <c r="N26" s="230">
        <v>0</v>
      </c>
      <c r="O26" s="230">
        <v>0</v>
      </c>
      <c r="P26" s="230">
        <v>0</v>
      </c>
      <c r="Q26" s="230">
        <v>0</v>
      </c>
      <c r="R26" s="230">
        <v>0</v>
      </c>
      <c r="S26" s="230">
        <v>0</v>
      </c>
      <c r="T26" s="230">
        <v>0</v>
      </c>
      <c r="U26" s="230">
        <v>0</v>
      </c>
      <c r="V26" s="230">
        <v>0</v>
      </c>
      <c r="W26" s="230">
        <v>0</v>
      </c>
      <c r="X26" s="230">
        <v>0</v>
      </c>
      <c r="Y26" s="230">
        <v>0</v>
      </c>
      <c r="Z26" s="230">
        <v>0</v>
      </c>
      <c r="AA26" s="230">
        <v>0</v>
      </c>
      <c r="AB26" s="230">
        <v>0</v>
      </c>
      <c r="AC26" s="230">
        <v>0</v>
      </c>
      <c r="AD26" s="230">
        <v>0</v>
      </c>
      <c r="AE26" s="230">
        <v>0</v>
      </c>
      <c r="AF26" s="230">
        <v>0</v>
      </c>
      <c r="AG26" s="230">
        <v>0</v>
      </c>
      <c r="AH26" s="230">
        <v>0</v>
      </c>
      <c r="AI26" s="230">
        <v>0</v>
      </c>
      <c r="AJ26" s="230">
        <v>0</v>
      </c>
      <c r="AK26" s="230">
        <v>0</v>
      </c>
      <c r="AL26" s="230">
        <v>0</v>
      </c>
      <c r="AM26" s="230">
        <v>0</v>
      </c>
      <c r="AN26" s="230">
        <v>0</v>
      </c>
      <c r="AO26" s="230">
        <v>0</v>
      </c>
      <c r="AP26" s="230">
        <v>0</v>
      </c>
      <c r="AQ26" s="230">
        <v>0</v>
      </c>
      <c r="AR26" s="230">
        <v>0</v>
      </c>
      <c r="AS26" s="230">
        <v>0</v>
      </c>
      <c r="AT26" s="230">
        <v>0</v>
      </c>
      <c r="AU26" s="230">
        <v>0</v>
      </c>
      <c r="AV26" s="230">
        <v>0</v>
      </c>
      <c r="AW26" s="230">
        <v>0</v>
      </c>
      <c r="AX26" s="230">
        <v>0</v>
      </c>
      <c r="AY26" s="230">
        <v>0</v>
      </c>
      <c r="AZ26" s="230">
        <v>0</v>
      </c>
      <c r="BA26" s="230">
        <v>0</v>
      </c>
      <c r="BB26" s="230">
        <v>0</v>
      </c>
      <c r="BC26" s="230">
        <v>0</v>
      </c>
      <c r="BD26" s="230">
        <v>0</v>
      </c>
      <c r="BE26" s="230">
        <v>0</v>
      </c>
      <c r="BF26" s="230">
        <v>0</v>
      </c>
      <c r="BG26" s="230">
        <v>0</v>
      </c>
      <c r="BH26" s="230">
        <v>0</v>
      </c>
      <c r="BI26" s="230">
        <v>0</v>
      </c>
      <c r="BJ26" s="230">
        <v>0</v>
      </c>
      <c r="BK26" s="230">
        <v>0</v>
      </c>
      <c r="BL26" s="230">
        <v>0</v>
      </c>
      <c r="BM26" s="230">
        <v>0</v>
      </c>
      <c r="BN26" s="230">
        <v>0</v>
      </c>
      <c r="BO26" s="230">
        <v>0</v>
      </c>
      <c r="BP26" s="230">
        <v>0</v>
      </c>
      <c r="BQ26" s="230">
        <v>0</v>
      </c>
      <c r="BR26" s="230">
        <v>0</v>
      </c>
      <c r="BS26" s="230">
        <v>0</v>
      </c>
      <c r="BT26" s="230">
        <v>0</v>
      </c>
      <c r="BU26" s="230">
        <v>0</v>
      </c>
      <c r="BV26" s="230">
        <v>0</v>
      </c>
      <c r="BW26" s="230">
        <v>0</v>
      </c>
      <c r="BX26" s="230">
        <v>0</v>
      </c>
      <c r="BY26" s="230">
        <v>0</v>
      </c>
      <c r="BZ26" s="230">
        <v>0</v>
      </c>
      <c r="CA26" s="230">
        <v>0</v>
      </c>
      <c r="CB26" s="230">
        <v>0</v>
      </c>
      <c r="CC26" s="230">
        <v>0</v>
      </c>
      <c r="CD26" s="230">
        <v>0</v>
      </c>
    </row>
    <row r="27" spans="1:82" s="8" customFormat="1">
      <c r="A27" s="159" t="str">
        <f>CONCATENATE(Parameters!A14,": TPHA")</f>
        <v>High Risk Men: TPHA</v>
      </c>
      <c r="B27" s="230">
        <v>0</v>
      </c>
      <c r="C27" s="230">
        <v>0</v>
      </c>
      <c r="D27" s="230">
        <v>0</v>
      </c>
      <c r="E27" s="230">
        <v>0</v>
      </c>
      <c r="F27" s="230">
        <v>0</v>
      </c>
      <c r="G27" s="230">
        <v>0</v>
      </c>
      <c r="H27" s="230">
        <v>0</v>
      </c>
      <c r="I27" s="230">
        <v>0</v>
      </c>
      <c r="J27" s="230">
        <v>0</v>
      </c>
      <c r="K27" s="230">
        <v>0</v>
      </c>
      <c r="L27" s="230">
        <v>0</v>
      </c>
      <c r="M27" s="230">
        <v>0</v>
      </c>
      <c r="N27" s="230">
        <v>0</v>
      </c>
      <c r="O27" s="230">
        <v>0</v>
      </c>
      <c r="P27" s="230">
        <v>0</v>
      </c>
      <c r="Q27" s="230">
        <v>0</v>
      </c>
      <c r="R27" s="230">
        <v>0</v>
      </c>
      <c r="S27" s="230">
        <v>0</v>
      </c>
      <c r="T27" s="230">
        <v>0</v>
      </c>
      <c r="U27" s="230">
        <v>0</v>
      </c>
      <c r="V27" s="230">
        <v>0</v>
      </c>
      <c r="W27" s="230">
        <v>0</v>
      </c>
      <c r="X27" s="230">
        <v>0</v>
      </c>
      <c r="Y27" s="230">
        <v>0</v>
      </c>
      <c r="Z27" s="230">
        <v>0</v>
      </c>
      <c r="AA27" s="230">
        <v>0</v>
      </c>
      <c r="AB27" s="230">
        <v>0</v>
      </c>
      <c r="AC27" s="230">
        <v>0</v>
      </c>
      <c r="AD27" s="230">
        <v>0</v>
      </c>
      <c r="AE27" s="230">
        <v>0</v>
      </c>
      <c r="AF27" s="230">
        <v>0</v>
      </c>
      <c r="AG27" s="230">
        <v>0</v>
      </c>
      <c r="AH27" s="230">
        <v>0</v>
      </c>
      <c r="AI27" s="230">
        <v>0</v>
      </c>
      <c r="AJ27" s="230">
        <v>0</v>
      </c>
      <c r="AK27" s="230">
        <v>0</v>
      </c>
      <c r="AL27" s="230">
        <v>0</v>
      </c>
      <c r="AM27" s="230">
        <v>0</v>
      </c>
      <c r="AN27" s="230">
        <v>0</v>
      </c>
      <c r="AO27" s="230">
        <v>0</v>
      </c>
      <c r="AP27" s="230">
        <v>0</v>
      </c>
      <c r="AQ27" s="230">
        <v>0</v>
      </c>
      <c r="AR27" s="230">
        <v>0</v>
      </c>
      <c r="AS27" s="230">
        <v>0</v>
      </c>
      <c r="AT27" s="230">
        <v>0</v>
      </c>
      <c r="AU27" s="230">
        <v>0</v>
      </c>
      <c r="AV27" s="230">
        <v>0</v>
      </c>
      <c r="AW27" s="230">
        <v>0</v>
      </c>
      <c r="AX27" s="230">
        <v>0</v>
      </c>
      <c r="AY27" s="230">
        <v>0</v>
      </c>
      <c r="AZ27" s="230">
        <v>0</v>
      </c>
      <c r="BA27" s="230">
        <v>0</v>
      </c>
      <c r="BB27" s="230">
        <v>0</v>
      </c>
      <c r="BC27" s="230">
        <v>0</v>
      </c>
      <c r="BD27" s="230">
        <v>0</v>
      </c>
      <c r="BE27" s="230">
        <v>0</v>
      </c>
      <c r="BF27" s="230">
        <v>0</v>
      </c>
      <c r="BG27" s="230">
        <v>0</v>
      </c>
      <c r="BH27" s="230">
        <v>0</v>
      </c>
      <c r="BI27" s="230">
        <v>0</v>
      </c>
      <c r="BJ27" s="230">
        <v>0</v>
      </c>
      <c r="BK27" s="230">
        <v>0</v>
      </c>
      <c r="BL27" s="230">
        <v>0</v>
      </c>
      <c r="BM27" s="230">
        <v>0</v>
      </c>
      <c r="BN27" s="230">
        <v>0</v>
      </c>
      <c r="BO27" s="230">
        <v>0</v>
      </c>
      <c r="BP27" s="230">
        <v>0</v>
      </c>
      <c r="BQ27" s="230">
        <v>0</v>
      </c>
      <c r="BR27" s="230">
        <v>0</v>
      </c>
      <c r="BS27" s="230">
        <v>0</v>
      </c>
      <c r="BT27" s="230">
        <v>0</v>
      </c>
      <c r="BU27" s="230">
        <v>0</v>
      </c>
      <c r="BV27" s="230">
        <v>0</v>
      </c>
      <c r="BW27" s="230">
        <v>0</v>
      </c>
      <c r="BX27" s="230">
        <v>0</v>
      </c>
      <c r="BY27" s="230">
        <v>0</v>
      </c>
      <c r="BZ27" s="230">
        <v>0</v>
      </c>
      <c r="CA27" s="230">
        <v>0</v>
      </c>
      <c r="CB27" s="230">
        <v>0</v>
      </c>
      <c r="CC27" s="230">
        <v>0</v>
      </c>
      <c r="CD27" s="230">
        <v>0</v>
      </c>
    </row>
    <row r="28" spans="1:82" s="8" customFormat="1">
      <c r="A28" s="159" t="str">
        <f>CONCATENATE(Parameters!A15,": TPHA")</f>
        <v>MSM: TPHA</v>
      </c>
      <c r="B28" s="230">
        <v>0</v>
      </c>
      <c r="C28" s="230">
        <v>0</v>
      </c>
      <c r="D28" s="230">
        <v>0</v>
      </c>
      <c r="E28" s="230">
        <v>0</v>
      </c>
      <c r="F28" s="230">
        <v>0</v>
      </c>
      <c r="G28" s="230">
        <v>0</v>
      </c>
      <c r="H28" s="230">
        <v>0</v>
      </c>
      <c r="I28" s="230">
        <v>0</v>
      </c>
      <c r="J28" s="230">
        <v>0</v>
      </c>
      <c r="K28" s="230">
        <v>0</v>
      </c>
      <c r="L28" s="230">
        <v>0</v>
      </c>
      <c r="M28" s="230">
        <v>0</v>
      </c>
      <c r="N28" s="230">
        <v>0</v>
      </c>
      <c r="O28" s="230">
        <v>0</v>
      </c>
      <c r="P28" s="230">
        <v>0</v>
      </c>
      <c r="Q28" s="230">
        <v>0</v>
      </c>
      <c r="R28" s="230">
        <v>0</v>
      </c>
      <c r="S28" s="230">
        <v>0</v>
      </c>
      <c r="T28" s="230">
        <v>0</v>
      </c>
      <c r="U28" s="230">
        <v>0</v>
      </c>
      <c r="V28" s="230">
        <v>0</v>
      </c>
      <c r="W28" s="230">
        <v>0</v>
      </c>
      <c r="X28" s="230">
        <v>0</v>
      </c>
      <c r="Y28" s="230">
        <v>0</v>
      </c>
      <c r="Z28" s="230">
        <v>0</v>
      </c>
      <c r="AA28" s="230">
        <v>0</v>
      </c>
      <c r="AB28" s="230">
        <v>0</v>
      </c>
      <c r="AC28" s="230">
        <v>0</v>
      </c>
      <c r="AD28" s="230">
        <v>0</v>
      </c>
      <c r="AE28" s="230">
        <v>0</v>
      </c>
      <c r="AF28" s="230">
        <v>0</v>
      </c>
      <c r="AG28" s="230">
        <v>0</v>
      </c>
      <c r="AH28" s="230">
        <v>0</v>
      </c>
      <c r="AI28" s="230">
        <v>0</v>
      </c>
      <c r="AJ28" s="230">
        <v>0</v>
      </c>
      <c r="AK28" s="230">
        <v>0</v>
      </c>
      <c r="AL28" s="230">
        <v>0</v>
      </c>
      <c r="AM28" s="230">
        <v>0</v>
      </c>
      <c r="AN28" s="230">
        <v>0</v>
      </c>
      <c r="AO28" s="230">
        <v>0</v>
      </c>
      <c r="AP28" s="230">
        <v>0</v>
      </c>
      <c r="AQ28" s="230">
        <v>0</v>
      </c>
      <c r="AR28" s="230">
        <v>0</v>
      </c>
      <c r="AS28" s="230">
        <v>0</v>
      </c>
      <c r="AT28" s="230">
        <v>0</v>
      </c>
      <c r="AU28" s="230">
        <v>0</v>
      </c>
      <c r="AV28" s="230">
        <v>0</v>
      </c>
      <c r="AW28" s="230">
        <v>0</v>
      </c>
      <c r="AX28" s="230">
        <v>0</v>
      </c>
      <c r="AY28" s="230">
        <v>0</v>
      </c>
      <c r="AZ28" s="230">
        <v>0</v>
      </c>
      <c r="BA28" s="230">
        <v>0</v>
      </c>
      <c r="BB28" s="230">
        <v>0</v>
      </c>
      <c r="BC28" s="230">
        <v>0</v>
      </c>
      <c r="BD28" s="230">
        <v>0</v>
      </c>
      <c r="BE28" s="230">
        <v>0</v>
      </c>
      <c r="BF28" s="230">
        <v>0</v>
      </c>
      <c r="BG28" s="230">
        <v>0</v>
      </c>
      <c r="BH28" s="230">
        <v>0</v>
      </c>
      <c r="BI28" s="230">
        <v>0</v>
      </c>
      <c r="BJ28" s="230">
        <v>0</v>
      </c>
      <c r="BK28" s="230">
        <v>0</v>
      </c>
      <c r="BL28" s="230">
        <v>0</v>
      </c>
      <c r="BM28" s="230">
        <v>0</v>
      </c>
      <c r="BN28" s="230">
        <v>0</v>
      </c>
      <c r="BO28" s="230">
        <v>0</v>
      </c>
      <c r="BP28" s="230">
        <v>0</v>
      </c>
      <c r="BQ28" s="230">
        <v>0</v>
      </c>
      <c r="BR28" s="230">
        <v>0</v>
      </c>
      <c r="BS28" s="230">
        <v>0</v>
      </c>
      <c r="BT28" s="230">
        <v>0</v>
      </c>
      <c r="BU28" s="230">
        <v>0</v>
      </c>
      <c r="BV28" s="230">
        <v>0</v>
      </c>
      <c r="BW28" s="230">
        <v>0</v>
      </c>
      <c r="BX28" s="230">
        <v>0</v>
      </c>
      <c r="BY28" s="230">
        <v>0</v>
      </c>
      <c r="BZ28" s="230">
        <v>0</v>
      </c>
      <c r="CA28" s="230">
        <v>0</v>
      </c>
      <c r="CB28" s="230">
        <v>0</v>
      </c>
      <c r="CC28" s="230">
        <v>0</v>
      </c>
      <c r="CD28" s="230">
        <v>0</v>
      </c>
    </row>
    <row r="29" spans="1:82" s="188" customFormat="1">
      <c r="A29" s="188" t="str">
        <f>CONCATENATE(Parameters!A16,": TPHA")</f>
        <v>Not Sexually Active Men: TPHA</v>
      </c>
      <c r="B29" s="292">
        <v>0</v>
      </c>
      <c r="C29" s="292">
        <v>0</v>
      </c>
      <c r="D29" s="292">
        <v>0</v>
      </c>
      <c r="E29" s="292">
        <v>0</v>
      </c>
      <c r="F29" s="292">
        <v>0</v>
      </c>
      <c r="G29" s="292">
        <v>0</v>
      </c>
      <c r="H29" s="292">
        <v>0</v>
      </c>
      <c r="I29" s="292">
        <v>0</v>
      </c>
      <c r="J29" s="292">
        <v>0</v>
      </c>
      <c r="K29" s="292">
        <v>0</v>
      </c>
      <c r="L29" s="292">
        <v>0</v>
      </c>
      <c r="M29" s="292">
        <v>0</v>
      </c>
      <c r="N29" s="292">
        <v>0</v>
      </c>
      <c r="O29" s="292">
        <v>0</v>
      </c>
      <c r="P29" s="292">
        <v>0</v>
      </c>
      <c r="Q29" s="292">
        <v>0</v>
      </c>
      <c r="R29" s="292">
        <v>0</v>
      </c>
      <c r="S29" s="292">
        <v>0</v>
      </c>
      <c r="T29" s="292">
        <v>0</v>
      </c>
      <c r="U29" s="292">
        <v>0</v>
      </c>
      <c r="V29" s="292">
        <v>0</v>
      </c>
      <c r="W29" s="292">
        <v>0</v>
      </c>
      <c r="X29" s="292">
        <v>0</v>
      </c>
      <c r="Y29" s="292">
        <v>0</v>
      </c>
      <c r="Z29" s="292">
        <v>0</v>
      </c>
      <c r="AA29" s="292">
        <v>0</v>
      </c>
      <c r="AB29" s="292">
        <v>0</v>
      </c>
      <c r="AC29" s="292">
        <v>0</v>
      </c>
      <c r="AD29" s="292">
        <v>0</v>
      </c>
      <c r="AE29" s="292">
        <v>0</v>
      </c>
      <c r="AF29" s="292">
        <v>0</v>
      </c>
      <c r="AG29" s="292">
        <v>0</v>
      </c>
      <c r="AH29" s="292">
        <v>0</v>
      </c>
      <c r="AI29" s="292">
        <v>0</v>
      </c>
      <c r="AJ29" s="292">
        <v>0</v>
      </c>
      <c r="AK29" s="292">
        <v>0</v>
      </c>
      <c r="AL29" s="292">
        <v>0</v>
      </c>
      <c r="AM29" s="292">
        <v>0</v>
      </c>
      <c r="AN29" s="292">
        <v>0</v>
      </c>
      <c r="AO29" s="292">
        <v>0</v>
      </c>
      <c r="AP29" s="292">
        <v>0</v>
      </c>
      <c r="AQ29" s="292">
        <v>0</v>
      </c>
      <c r="AR29" s="292">
        <v>0</v>
      </c>
      <c r="AS29" s="292">
        <v>0</v>
      </c>
      <c r="AT29" s="292">
        <v>0</v>
      </c>
      <c r="AU29" s="292">
        <v>0</v>
      </c>
      <c r="AV29" s="292">
        <v>0</v>
      </c>
      <c r="AW29" s="292">
        <v>0</v>
      </c>
      <c r="AX29" s="292">
        <v>0</v>
      </c>
      <c r="AY29" s="292">
        <v>0</v>
      </c>
      <c r="AZ29" s="292">
        <v>0</v>
      </c>
      <c r="BA29" s="292">
        <v>0</v>
      </c>
      <c r="BB29" s="292">
        <v>0</v>
      </c>
      <c r="BC29" s="292">
        <v>0</v>
      </c>
      <c r="BD29" s="292">
        <v>0</v>
      </c>
      <c r="BE29" s="292">
        <v>0</v>
      </c>
      <c r="BF29" s="292">
        <v>0</v>
      </c>
      <c r="BG29" s="292">
        <v>0</v>
      </c>
      <c r="BH29" s="292">
        <v>0</v>
      </c>
      <c r="BI29" s="292">
        <v>0</v>
      </c>
      <c r="BJ29" s="292">
        <v>0</v>
      </c>
      <c r="BK29" s="292">
        <v>0</v>
      </c>
      <c r="BL29" s="292">
        <v>0</v>
      </c>
      <c r="BM29" s="292">
        <v>0</v>
      </c>
      <c r="BN29" s="292">
        <v>0</v>
      </c>
      <c r="BO29" s="292">
        <v>0</v>
      </c>
      <c r="BP29" s="292">
        <v>0</v>
      </c>
      <c r="BQ29" s="292">
        <v>0</v>
      </c>
      <c r="BR29" s="292">
        <v>0</v>
      </c>
      <c r="BS29" s="292">
        <v>0</v>
      </c>
      <c r="BT29" s="292">
        <v>0</v>
      </c>
      <c r="BU29" s="292">
        <v>0</v>
      </c>
      <c r="BV29" s="292">
        <v>0</v>
      </c>
      <c r="BW29" s="292">
        <v>0</v>
      </c>
      <c r="BX29" s="292">
        <v>0</v>
      </c>
      <c r="BY29" s="292">
        <v>0</v>
      </c>
      <c r="BZ29" s="292">
        <v>0</v>
      </c>
      <c r="CA29" s="292">
        <v>0</v>
      </c>
      <c r="CB29" s="292">
        <v>0</v>
      </c>
      <c r="CC29" s="292">
        <v>0</v>
      </c>
      <c r="CD29" s="292">
        <v>0</v>
      </c>
    </row>
    <row r="30" spans="1:82">
      <c r="A30" s="58"/>
      <c r="AX30" s="1"/>
      <c r="AY30" s="1"/>
      <c r="AZ30" s="136"/>
    </row>
    <row r="31" spans="1:82" s="28" customFormat="1"/>
    <row r="32" spans="1:82">
      <c r="A32" s="197" t="s">
        <v>130</v>
      </c>
      <c r="AZ32" s="136"/>
    </row>
    <row r="33" spans="1:139" s="85" customFormat="1">
      <c r="A33" s="291" t="s">
        <v>81</v>
      </c>
      <c r="B33" s="174"/>
      <c r="C33" s="174"/>
      <c r="D33" s="174"/>
      <c r="E33" s="174"/>
      <c r="F33" s="174"/>
      <c r="G33" s="174"/>
      <c r="H33" s="174"/>
      <c r="I33" s="174"/>
      <c r="J33" s="174"/>
      <c r="K33" s="174"/>
      <c r="L33" s="174"/>
      <c r="M33" s="174"/>
      <c r="N33" s="174"/>
      <c r="O33" s="174"/>
      <c r="P33" s="174"/>
      <c r="Q33" s="174"/>
      <c r="R33" s="174"/>
      <c r="S33" s="174"/>
      <c r="T33" s="174"/>
      <c r="U33" s="174"/>
      <c r="V33" s="174"/>
      <c r="W33" s="174"/>
      <c r="X33" s="174"/>
      <c r="Y33" s="174"/>
      <c r="Z33" s="174"/>
      <c r="AA33" s="174"/>
      <c r="AB33" s="174"/>
      <c r="AC33" s="174"/>
      <c r="AD33" s="174"/>
      <c r="AE33" s="174"/>
      <c r="AF33" s="174"/>
      <c r="AG33" s="174"/>
      <c r="AH33" s="174"/>
      <c r="AI33" s="174"/>
      <c r="AJ33" s="174"/>
      <c r="AK33" s="174"/>
      <c r="AL33" s="174"/>
      <c r="AM33" s="174"/>
      <c r="AN33" s="174"/>
      <c r="AO33" s="174"/>
      <c r="AP33" s="174"/>
      <c r="AQ33" s="174"/>
      <c r="AR33" s="174"/>
      <c r="AS33" s="174"/>
      <c r="AT33" s="174"/>
      <c r="AU33" s="174"/>
      <c r="AV33" s="174"/>
      <c r="AW33" s="174"/>
      <c r="AX33" s="174"/>
      <c r="AY33" s="174"/>
      <c r="AZ33" s="174"/>
      <c r="BA33" s="174"/>
      <c r="BB33" s="174"/>
      <c r="BC33" s="174"/>
      <c r="BD33" s="174"/>
      <c r="BE33" s="174"/>
      <c r="BF33" s="174"/>
      <c r="BG33" s="174"/>
      <c r="BH33" s="174"/>
      <c r="BI33" s="174"/>
      <c r="BJ33" s="174"/>
      <c r="BK33" s="174"/>
      <c r="BL33" s="174"/>
      <c r="BM33" s="174"/>
      <c r="BN33" s="174"/>
      <c r="BO33" s="174"/>
      <c r="BP33" s="174"/>
      <c r="BQ33" s="174"/>
      <c r="BR33" s="174"/>
      <c r="BS33" s="174"/>
      <c r="BT33" s="174"/>
      <c r="BU33" s="174"/>
      <c r="BV33" s="174"/>
      <c r="BW33" s="174"/>
      <c r="BX33" s="174"/>
      <c r="BY33" s="174"/>
      <c r="BZ33" s="174"/>
      <c r="CA33" s="174"/>
      <c r="CB33" s="174"/>
      <c r="CC33" s="174"/>
      <c r="CD33" s="174"/>
    </row>
    <row r="34" spans="1:139" s="85" customFormat="1">
      <c r="A34" s="67" t="str">
        <f>A4</f>
        <v>Women</v>
      </c>
      <c r="B34" s="28"/>
      <c r="C34" s="28"/>
      <c r="D34" s="28"/>
      <c r="E34" s="28"/>
      <c r="F34" s="28"/>
      <c r="G34" s="28"/>
      <c r="H34" s="28"/>
      <c r="I34" s="28"/>
      <c r="J34" s="28"/>
      <c r="K34" s="28"/>
      <c r="L34" s="28"/>
      <c r="M34" s="28"/>
      <c r="N34" s="28"/>
      <c r="O34" s="28"/>
      <c r="P34" s="28"/>
      <c r="Q34" s="28"/>
      <c r="R34" s="28"/>
      <c r="S34" s="28"/>
      <c r="T34" s="28"/>
      <c r="U34" s="28"/>
      <c r="V34" s="28"/>
      <c r="W34" s="28"/>
      <c r="X34" s="28"/>
      <c r="Y34" s="28"/>
      <c r="Z34" s="28"/>
      <c r="AA34" s="28"/>
      <c r="AB34" s="28"/>
      <c r="AC34" s="28"/>
      <c r="AD34" s="28"/>
      <c r="AE34" s="28"/>
      <c r="AF34" s="28"/>
      <c r="AG34" s="28"/>
      <c r="AH34" s="28"/>
      <c r="AI34" s="28"/>
      <c r="AJ34" s="28"/>
      <c r="AK34" s="28"/>
      <c r="AL34" s="28"/>
      <c r="AM34" s="28"/>
      <c r="AN34" s="28"/>
      <c r="AO34" s="28"/>
      <c r="AP34" s="28"/>
      <c r="AQ34" s="28"/>
      <c r="AR34" s="28"/>
      <c r="AS34" s="28"/>
      <c r="AT34" s="28"/>
      <c r="AU34" s="28"/>
      <c r="AV34" s="28"/>
      <c r="AW34" s="28"/>
      <c r="AX34" s="28"/>
      <c r="AY34" s="28"/>
      <c r="AZ34" s="28"/>
      <c r="BA34" s="28"/>
      <c r="BB34" s="28"/>
      <c r="BC34" s="28"/>
      <c r="BD34" s="28"/>
      <c r="BE34" s="28"/>
      <c r="BF34" s="28"/>
      <c r="BG34" s="28"/>
      <c r="BH34" s="28"/>
      <c r="BI34" s="28"/>
      <c r="BJ34" s="28"/>
      <c r="BK34" s="296"/>
      <c r="BL34" s="296"/>
      <c r="BM34" s="296"/>
      <c r="BN34" s="296"/>
      <c r="BO34" s="296"/>
      <c r="BP34" s="296"/>
      <c r="BQ34" s="296"/>
      <c r="BR34" s="296"/>
      <c r="BS34" s="296"/>
      <c r="BT34" s="296"/>
      <c r="BU34" s="296"/>
      <c r="BV34" s="296"/>
      <c r="BW34" s="296"/>
      <c r="BX34" s="296"/>
      <c r="BY34" s="296"/>
      <c r="BZ34" s="296"/>
      <c r="CA34" s="296"/>
      <c r="CB34" s="296"/>
      <c r="CC34" s="296"/>
      <c r="CD34" s="296"/>
    </row>
    <row r="35" spans="1:139" s="23" customFormat="1">
      <c r="A35" s="45" t="str">
        <f>Parameters!A5</f>
        <v>Low Risk Women</v>
      </c>
      <c r="B35" s="88">
        <v>0.25</v>
      </c>
      <c r="C35" s="88">
        <f>$B35</f>
        <v>0.25</v>
      </c>
      <c r="D35" s="88">
        <f t="shared" ref="D35:S37" si="5">$B35</f>
        <v>0.25</v>
      </c>
      <c r="E35" s="88">
        <f t="shared" si="5"/>
        <v>0.25</v>
      </c>
      <c r="F35" s="88">
        <f t="shared" si="5"/>
        <v>0.25</v>
      </c>
      <c r="G35" s="88">
        <f t="shared" si="5"/>
        <v>0.25</v>
      </c>
      <c r="H35" s="88">
        <f t="shared" si="5"/>
        <v>0.25</v>
      </c>
      <c r="I35" s="88">
        <f t="shared" si="5"/>
        <v>0.25</v>
      </c>
      <c r="J35" s="88">
        <f t="shared" si="5"/>
        <v>0.25</v>
      </c>
      <c r="K35" s="88">
        <f t="shared" si="5"/>
        <v>0.25</v>
      </c>
      <c r="L35" s="88">
        <f t="shared" si="5"/>
        <v>0.25</v>
      </c>
      <c r="M35" s="88">
        <f t="shared" si="5"/>
        <v>0.25</v>
      </c>
      <c r="N35" s="88">
        <f t="shared" si="5"/>
        <v>0.25</v>
      </c>
      <c r="O35" s="88">
        <f t="shared" si="5"/>
        <v>0.25</v>
      </c>
      <c r="P35" s="88">
        <f t="shared" si="5"/>
        <v>0.25</v>
      </c>
      <c r="Q35" s="88">
        <f t="shared" si="5"/>
        <v>0.25</v>
      </c>
      <c r="R35" s="88">
        <f t="shared" si="5"/>
        <v>0.25</v>
      </c>
      <c r="S35" s="88">
        <f t="shared" si="5"/>
        <v>0.25</v>
      </c>
      <c r="T35" s="88">
        <f t="shared" ref="T35:AI37" si="6">$B35</f>
        <v>0.25</v>
      </c>
      <c r="U35" s="88">
        <f t="shared" si="6"/>
        <v>0.25</v>
      </c>
      <c r="V35" s="88">
        <f t="shared" si="6"/>
        <v>0.25</v>
      </c>
      <c r="W35" s="88">
        <f t="shared" si="6"/>
        <v>0.25</v>
      </c>
      <c r="X35" s="88">
        <f t="shared" si="6"/>
        <v>0.25</v>
      </c>
      <c r="Y35" s="88">
        <f t="shared" si="6"/>
        <v>0.25</v>
      </c>
      <c r="Z35" s="88">
        <f t="shared" si="6"/>
        <v>0.25</v>
      </c>
      <c r="AA35" s="88">
        <f t="shared" si="6"/>
        <v>0.25</v>
      </c>
      <c r="AB35" s="88">
        <f t="shared" si="6"/>
        <v>0.25</v>
      </c>
      <c r="AC35" s="88">
        <f t="shared" si="6"/>
        <v>0.25</v>
      </c>
      <c r="AD35" s="88">
        <f t="shared" si="6"/>
        <v>0.25</v>
      </c>
      <c r="AE35" s="88">
        <f t="shared" si="6"/>
        <v>0.25</v>
      </c>
      <c r="AF35" s="88">
        <f t="shared" si="6"/>
        <v>0.25</v>
      </c>
      <c r="AG35" s="88">
        <f t="shared" si="6"/>
        <v>0.25</v>
      </c>
      <c r="AH35" s="88">
        <f t="shared" si="6"/>
        <v>0.25</v>
      </c>
      <c r="AI35" s="88">
        <f t="shared" si="6"/>
        <v>0.25</v>
      </c>
      <c r="AJ35" s="88">
        <f t="shared" ref="AJ35:AY37" si="7">$B35</f>
        <v>0.25</v>
      </c>
      <c r="AK35" s="88">
        <f t="shared" si="7"/>
        <v>0.25</v>
      </c>
      <c r="AL35" s="88">
        <f t="shared" si="7"/>
        <v>0.25</v>
      </c>
      <c r="AM35" s="88">
        <f t="shared" si="7"/>
        <v>0.25</v>
      </c>
      <c r="AN35" s="88">
        <f t="shared" si="7"/>
        <v>0.25</v>
      </c>
      <c r="AO35" s="88">
        <f t="shared" si="7"/>
        <v>0.25</v>
      </c>
      <c r="AP35" s="88">
        <f t="shared" si="7"/>
        <v>0.25</v>
      </c>
      <c r="AQ35" s="88">
        <f t="shared" si="7"/>
        <v>0.25</v>
      </c>
      <c r="AR35" s="88">
        <f t="shared" si="7"/>
        <v>0.25</v>
      </c>
      <c r="AS35" s="88">
        <f t="shared" si="7"/>
        <v>0.25</v>
      </c>
      <c r="AT35" s="88">
        <f t="shared" si="7"/>
        <v>0.25</v>
      </c>
      <c r="AU35" s="88">
        <f t="shared" si="7"/>
        <v>0.25</v>
      </c>
      <c r="AV35" s="88">
        <f t="shared" si="7"/>
        <v>0.25</v>
      </c>
      <c r="AW35" s="88">
        <f t="shared" si="7"/>
        <v>0.25</v>
      </c>
      <c r="AX35" s="88">
        <f t="shared" si="7"/>
        <v>0.25</v>
      </c>
      <c r="AY35" s="88">
        <f t="shared" si="7"/>
        <v>0.25</v>
      </c>
      <c r="AZ35" s="88">
        <f t="shared" ref="AZ35:BO37" si="8">$AY35</f>
        <v>0.25</v>
      </c>
      <c r="BA35" s="88">
        <f t="shared" si="8"/>
        <v>0.25</v>
      </c>
      <c r="BB35" s="88">
        <f t="shared" si="8"/>
        <v>0.25</v>
      </c>
      <c r="BC35" s="88">
        <f t="shared" si="8"/>
        <v>0.25</v>
      </c>
      <c r="BD35" s="88">
        <f t="shared" si="8"/>
        <v>0.25</v>
      </c>
      <c r="BE35" s="88">
        <f t="shared" si="8"/>
        <v>0.25</v>
      </c>
      <c r="BF35" s="88">
        <f t="shared" si="8"/>
        <v>0.25</v>
      </c>
      <c r="BG35" s="88">
        <f t="shared" si="8"/>
        <v>0.25</v>
      </c>
      <c r="BH35" s="88">
        <f t="shared" si="8"/>
        <v>0.25</v>
      </c>
      <c r="BI35" s="88">
        <f t="shared" si="8"/>
        <v>0.25</v>
      </c>
      <c r="BJ35" s="88">
        <f t="shared" si="8"/>
        <v>0.25</v>
      </c>
      <c r="BK35" s="88">
        <f t="shared" si="8"/>
        <v>0.25</v>
      </c>
      <c r="BL35" s="88">
        <f t="shared" si="8"/>
        <v>0.25</v>
      </c>
      <c r="BM35" s="88">
        <f t="shared" si="8"/>
        <v>0.25</v>
      </c>
      <c r="BN35" s="88">
        <f t="shared" si="8"/>
        <v>0.25</v>
      </c>
      <c r="BO35" s="88">
        <f t="shared" si="8"/>
        <v>0.25</v>
      </c>
      <c r="BP35" s="88">
        <f t="shared" ref="BA35:CD37" si="9">$AY35</f>
        <v>0.25</v>
      </c>
      <c r="BQ35" s="88">
        <f t="shared" si="9"/>
        <v>0.25</v>
      </c>
      <c r="BR35" s="88">
        <f t="shared" si="9"/>
        <v>0.25</v>
      </c>
      <c r="BS35" s="88">
        <f t="shared" si="9"/>
        <v>0.25</v>
      </c>
      <c r="BT35" s="88">
        <f t="shared" si="9"/>
        <v>0.25</v>
      </c>
      <c r="BU35" s="88">
        <f t="shared" si="9"/>
        <v>0.25</v>
      </c>
      <c r="BV35" s="88">
        <f t="shared" si="9"/>
        <v>0.25</v>
      </c>
      <c r="BW35" s="88">
        <f t="shared" si="9"/>
        <v>0.25</v>
      </c>
      <c r="BX35" s="88">
        <f t="shared" si="9"/>
        <v>0.25</v>
      </c>
      <c r="BY35" s="88">
        <f t="shared" si="9"/>
        <v>0.25</v>
      </c>
      <c r="BZ35" s="88">
        <f t="shared" si="9"/>
        <v>0.25</v>
      </c>
      <c r="CA35" s="88">
        <f t="shared" si="9"/>
        <v>0.25</v>
      </c>
      <c r="CB35" s="88">
        <f t="shared" si="9"/>
        <v>0.25</v>
      </c>
      <c r="CC35" s="88">
        <f t="shared" si="9"/>
        <v>0.25</v>
      </c>
      <c r="CD35" s="88">
        <f t="shared" si="9"/>
        <v>0.25</v>
      </c>
      <c r="CE35" s="69"/>
      <c r="CF35" s="69"/>
      <c r="CG35" s="69"/>
      <c r="CH35" s="69"/>
      <c r="CI35" s="69"/>
      <c r="CJ35" s="69"/>
      <c r="CK35" s="69"/>
      <c r="CL35" s="69"/>
      <c r="CM35" s="69"/>
      <c r="CN35" s="69"/>
      <c r="CO35" s="69"/>
      <c r="CP35" s="69"/>
      <c r="CQ35" s="69"/>
      <c r="CR35" s="69"/>
      <c r="CS35" s="69"/>
      <c r="CT35" s="69"/>
      <c r="CU35" s="69"/>
      <c r="CV35" s="69"/>
      <c r="CW35" s="69"/>
      <c r="CX35" s="69"/>
      <c r="CY35" s="69"/>
      <c r="CZ35" s="69"/>
      <c r="DA35" s="69"/>
      <c r="DB35" s="69"/>
      <c r="DC35" s="69"/>
      <c r="DD35" s="69"/>
      <c r="DE35" s="69"/>
      <c r="DF35" s="69"/>
      <c r="DG35" s="69"/>
      <c r="DH35" s="69"/>
      <c r="DI35" s="69"/>
      <c r="DJ35" s="69"/>
      <c r="DK35" s="69"/>
      <c r="DL35" s="69"/>
      <c r="DM35" s="69"/>
      <c r="DN35" s="69"/>
      <c r="DO35" s="69"/>
      <c r="DP35" s="69"/>
      <c r="DQ35" s="69"/>
      <c r="DR35" s="69"/>
      <c r="DS35" s="69"/>
      <c r="DT35" s="69"/>
      <c r="DU35" s="69"/>
      <c r="DV35" s="69"/>
      <c r="DW35" s="69"/>
      <c r="DX35" s="69"/>
    </row>
    <row r="36" spans="1:139" s="23" customFormat="1">
      <c r="A36" s="45" t="str">
        <f>Parameters!A6</f>
        <v>Medium Risk Women</v>
      </c>
      <c r="B36" s="88">
        <v>0.25</v>
      </c>
      <c r="C36" s="88">
        <f t="shared" ref="C36:C37" si="10">$B36</f>
        <v>0.25</v>
      </c>
      <c r="D36" s="88">
        <f t="shared" si="5"/>
        <v>0.25</v>
      </c>
      <c r="E36" s="88">
        <f t="shared" si="5"/>
        <v>0.25</v>
      </c>
      <c r="F36" s="88">
        <f t="shared" si="5"/>
        <v>0.25</v>
      </c>
      <c r="G36" s="88">
        <f t="shared" si="5"/>
        <v>0.25</v>
      </c>
      <c r="H36" s="88">
        <f t="shared" si="5"/>
        <v>0.25</v>
      </c>
      <c r="I36" s="88">
        <f t="shared" si="5"/>
        <v>0.25</v>
      </c>
      <c r="J36" s="88">
        <f t="shared" si="5"/>
        <v>0.25</v>
      </c>
      <c r="K36" s="88">
        <f t="shared" si="5"/>
        <v>0.25</v>
      </c>
      <c r="L36" s="88">
        <f t="shared" si="5"/>
        <v>0.25</v>
      </c>
      <c r="M36" s="88">
        <f t="shared" si="5"/>
        <v>0.25</v>
      </c>
      <c r="N36" s="88">
        <f t="shared" si="5"/>
        <v>0.25</v>
      </c>
      <c r="O36" s="88">
        <f t="shared" si="5"/>
        <v>0.25</v>
      </c>
      <c r="P36" s="88">
        <f t="shared" si="5"/>
        <v>0.25</v>
      </c>
      <c r="Q36" s="88">
        <f t="shared" si="5"/>
        <v>0.25</v>
      </c>
      <c r="R36" s="88">
        <f t="shared" si="5"/>
        <v>0.25</v>
      </c>
      <c r="S36" s="88">
        <f t="shared" si="5"/>
        <v>0.25</v>
      </c>
      <c r="T36" s="88">
        <f t="shared" si="6"/>
        <v>0.25</v>
      </c>
      <c r="U36" s="88">
        <f t="shared" si="6"/>
        <v>0.25</v>
      </c>
      <c r="V36" s="88">
        <f t="shared" si="6"/>
        <v>0.25</v>
      </c>
      <c r="W36" s="88">
        <f t="shared" si="6"/>
        <v>0.25</v>
      </c>
      <c r="X36" s="88">
        <f t="shared" si="6"/>
        <v>0.25</v>
      </c>
      <c r="Y36" s="88">
        <f t="shared" si="6"/>
        <v>0.25</v>
      </c>
      <c r="Z36" s="88">
        <f t="shared" si="6"/>
        <v>0.25</v>
      </c>
      <c r="AA36" s="88">
        <f t="shared" si="6"/>
        <v>0.25</v>
      </c>
      <c r="AB36" s="88">
        <f t="shared" si="6"/>
        <v>0.25</v>
      </c>
      <c r="AC36" s="88">
        <f t="shared" si="6"/>
        <v>0.25</v>
      </c>
      <c r="AD36" s="88">
        <f t="shared" si="6"/>
        <v>0.25</v>
      </c>
      <c r="AE36" s="88">
        <f t="shared" si="6"/>
        <v>0.25</v>
      </c>
      <c r="AF36" s="88">
        <f t="shared" si="6"/>
        <v>0.25</v>
      </c>
      <c r="AG36" s="88">
        <f t="shared" si="6"/>
        <v>0.25</v>
      </c>
      <c r="AH36" s="88">
        <f t="shared" si="6"/>
        <v>0.25</v>
      </c>
      <c r="AI36" s="88">
        <f t="shared" si="6"/>
        <v>0.25</v>
      </c>
      <c r="AJ36" s="88">
        <f t="shared" si="7"/>
        <v>0.25</v>
      </c>
      <c r="AK36" s="88">
        <f t="shared" si="7"/>
        <v>0.25</v>
      </c>
      <c r="AL36" s="88">
        <f t="shared" si="7"/>
        <v>0.25</v>
      </c>
      <c r="AM36" s="88">
        <f t="shared" si="7"/>
        <v>0.25</v>
      </c>
      <c r="AN36" s="88">
        <f t="shared" si="7"/>
        <v>0.25</v>
      </c>
      <c r="AO36" s="88">
        <f t="shared" si="7"/>
        <v>0.25</v>
      </c>
      <c r="AP36" s="88">
        <f t="shared" si="7"/>
        <v>0.25</v>
      </c>
      <c r="AQ36" s="88">
        <f t="shared" si="7"/>
        <v>0.25</v>
      </c>
      <c r="AR36" s="88">
        <f t="shared" si="7"/>
        <v>0.25</v>
      </c>
      <c r="AS36" s="88">
        <f t="shared" si="7"/>
        <v>0.25</v>
      </c>
      <c r="AT36" s="88">
        <f t="shared" si="7"/>
        <v>0.25</v>
      </c>
      <c r="AU36" s="88">
        <f t="shared" si="7"/>
        <v>0.25</v>
      </c>
      <c r="AV36" s="88">
        <f t="shared" si="7"/>
        <v>0.25</v>
      </c>
      <c r="AW36" s="88">
        <f t="shared" si="7"/>
        <v>0.25</v>
      </c>
      <c r="AX36" s="88">
        <f t="shared" si="7"/>
        <v>0.25</v>
      </c>
      <c r="AY36" s="88">
        <f t="shared" si="7"/>
        <v>0.25</v>
      </c>
      <c r="AZ36" s="88">
        <f t="shared" si="8"/>
        <v>0.25</v>
      </c>
      <c r="BA36" s="88">
        <f t="shared" si="9"/>
        <v>0.25</v>
      </c>
      <c r="BB36" s="88">
        <f t="shared" si="9"/>
        <v>0.25</v>
      </c>
      <c r="BC36" s="88">
        <f t="shared" si="9"/>
        <v>0.25</v>
      </c>
      <c r="BD36" s="88">
        <f t="shared" si="9"/>
        <v>0.25</v>
      </c>
      <c r="BE36" s="88">
        <f t="shared" si="9"/>
        <v>0.25</v>
      </c>
      <c r="BF36" s="88">
        <f t="shared" si="9"/>
        <v>0.25</v>
      </c>
      <c r="BG36" s="88">
        <f t="shared" si="9"/>
        <v>0.25</v>
      </c>
      <c r="BH36" s="88">
        <f t="shared" si="9"/>
        <v>0.25</v>
      </c>
      <c r="BI36" s="88">
        <f t="shared" si="9"/>
        <v>0.25</v>
      </c>
      <c r="BJ36" s="88">
        <f t="shared" si="9"/>
        <v>0.25</v>
      </c>
      <c r="BK36" s="88">
        <f t="shared" si="9"/>
        <v>0.25</v>
      </c>
      <c r="BL36" s="88">
        <f t="shared" si="9"/>
        <v>0.25</v>
      </c>
      <c r="BM36" s="88">
        <f t="shared" si="9"/>
        <v>0.25</v>
      </c>
      <c r="BN36" s="88">
        <f t="shared" si="9"/>
        <v>0.25</v>
      </c>
      <c r="BO36" s="88">
        <f t="shared" si="9"/>
        <v>0.25</v>
      </c>
      <c r="BP36" s="88">
        <f t="shared" si="9"/>
        <v>0.25</v>
      </c>
      <c r="BQ36" s="88">
        <f t="shared" si="9"/>
        <v>0.25</v>
      </c>
      <c r="BR36" s="88">
        <f t="shared" si="9"/>
        <v>0.25</v>
      </c>
      <c r="BS36" s="88">
        <f t="shared" si="9"/>
        <v>0.25</v>
      </c>
      <c r="BT36" s="88">
        <f t="shared" si="9"/>
        <v>0.25</v>
      </c>
      <c r="BU36" s="88">
        <f t="shared" si="9"/>
        <v>0.25</v>
      </c>
      <c r="BV36" s="88">
        <f t="shared" si="9"/>
        <v>0.25</v>
      </c>
      <c r="BW36" s="88">
        <f t="shared" si="9"/>
        <v>0.25</v>
      </c>
      <c r="BX36" s="88">
        <f t="shared" si="9"/>
        <v>0.25</v>
      </c>
      <c r="BY36" s="88">
        <f t="shared" si="9"/>
        <v>0.25</v>
      </c>
      <c r="BZ36" s="88">
        <f t="shared" si="9"/>
        <v>0.25</v>
      </c>
      <c r="CA36" s="88">
        <f t="shared" si="9"/>
        <v>0.25</v>
      </c>
      <c r="CB36" s="88">
        <f t="shared" si="9"/>
        <v>0.25</v>
      </c>
      <c r="CC36" s="88">
        <f t="shared" si="9"/>
        <v>0.25</v>
      </c>
      <c r="CD36" s="88">
        <f t="shared" si="9"/>
        <v>0.25</v>
      </c>
      <c r="CE36" s="69"/>
      <c r="CF36" s="69"/>
      <c r="CG36" s="69"/>
      <c r="CH36" s="69"/>
      <c r="CI36" s="69"/>
      <c r="CJ36" s="69"/>
      <c r="CK36" s="69"/>
      <c r="CL36" s="69"/>
      <c r="CM36" s="69"/>
      <c r="CN36" s="69"/>
      <c r="CO36" s="69"/>
      <c r="CP36" s="69"/>
      <c r="CQ36" s="69"/>
      <c r="CR36" s="69"/>
      <c r="CS36" s="69"/>
      <c r="CT36" s="69"/>
      <c r="CU36" s="69"/>
      <c r="CV36" s="69"/>
      <c r="CW36" s="69"/>
      <c r="CX36" s="69"/>
      <c r="CY36" s="69"/>
      <c r="CZ36" s="69"/>
      <c r="DA36" s="69"/>
      <c r="DB36" s="69"/>
      <c r="DC36" s="69"/>
      <c r="DD36" s="69"/>
      <c r="DE36" s="69"/>
      <c r="DF36" s="69"/>
      <c r="DG36" s="69"/>
      <c r="DH36" s="69"/>
      <c r="DI36" s="69"/>
      <c r="DJ36" s="69"/>
      <c r="DK36" s="69"/>
      <c r="DL36" s="69"/>
      <c r="DM36" s="69"/>
      <c r="DN36" s="69"/>
      <c r="DO36" s="69"/>
      <c r="DP36" s="69"/>
      <c r="DQ36" s="69"/>
      <c r="DR36" s="69"/>
      <c r="DS36" s="69"/>
      <c r="DT36" s="69"/>
      <c r="DU36" s="69"/>
      <c r="DV36" s="69"/>
      <c r="DW36" s="69"/>
      <c r="DX36" s="69"/>
    </row>
    <row r="37" spans="1:139" s="297" customFormat="1">
      <c r="A37" s="58" t="str">
        <f>Parameters!A7</f>
        <v>High Risk Women (FSW)</v>
      </c>
      <c r="B37" s="235">
        <v>0.4</v>
      </c>
      <c r="C37" s="235">
        <f t="shared" si="10"/>
        <v>0.4</v>
      </c>
      <c r="D37" s="235">
        <f t="shared" si="5"/>
        <v>0.4</v>
      </c>
      <c r="E37" s="235">
        <f t="shared" si="5"/>
        <v>0.4</v>
      </c>
      <c r="F37" s="235">
        <f t="shared" si="5"/>
        <v>0.4</v>
      </c>
      <c r="G37" s="235">
        <f t="shared" si="5"/>
        <v>0.4</v>
      </c>
      <c r="H37" s="235">
        <f t="shared" si="5"/>
        <v>0.4</v>
      </c>
      <c r="I37" s="235">
        <f t="shared" si="5"/>
        <v>0.4</v>
      </c>
      <c r="J37" s="235">
        <f t="shared" si="5"/>
        <v>0.4</v>
      </c>
      <c r="K37" s="235">
        <f t="shared" si="5"/>
        <v>0.4</v>
      </c>
      <c r="L37" s="235">
        <f t="shared" si="5"/>
        <v>0.4</v>
      </c>
      <c r="M37" s="235">
        <f t="shared" si="5"/>
        <v>0.4</v>
      </c>
      <c r="N37" s="235">
        <f t="shared" si="5"/>
        <v>0.4</v>
      </c>
      <c r="O37" s="235">
        <f t="shared" si="5"/>
        <v>0.4</v>
      </c>
      <c r="P37" s="235">
        <f t="shared" si="5"/>
        <v>0.4</v>
      </c>
      <c r="Q37" s="235">
        <f t="shared" si="5"/>
        <v>0.4</v>
      </c>
      <c r="R37" s="235">
        <f t="shared" si="5"/>
        <v>0.4</v>
      </c>
      <c r="S37" s="235">
        <f t="shared" si="5"/>
        <v>0.4</v>
      </c>
      <c r="T37" s="235">
        <f t="shared" si="6"/>
        <v>0.4</v>
      </c>
      <c r="U37" s="235">
        <f t="shared" si="6"/>
        <v>0.4</v>
      </c>
      <c r="V37" s="235">
        <f t="shared" si="6"/>
        <v>0.4</v>
      </c>
      <c r="W37" s="235">
        <f t="shared" si="6"/>
        <v>0.4</v>
      </c>
      <c r="X37" s="235">
        <f t="shared" si="6"/>
        <v>0.4</v>
      </c>
      <c r="Y37" s="235">
        <f t="shared" si="6"/>
        <v>0.4</v>
      </c>
      <c r="Z37" s="235">
        <f t="shared" si="6"/>
        <v>0.4</v>
      </c>
      <c r="AA37" s="235">
        <f t="shared" si="6"/>
        <v>0.4</v>
      </c>
      <c r="AB37" s="235">
        <f t="shared" si="6"/>
        <v>0.4</v>
      </c>
      <c r="AC37" s="235">
        <f t="shared" si="6"/>
        <v>0.4</v>
      </c>
      <c r="AD37" s="235">
        <f t="shared" si="6"/>
        <v>0.4</v>
      </c>
      <c r="AE37" s="235">
        <f t="shared" si="6"/>
        <v>0.4</v>
      </c>
      <c r="AF37" s="235">
        <f t="shared" si="6"/>
        <v>0.4</v>
      </c>
      <c r="AG37" s="235">
        <f t="shared" si="6"/>
        <v>0.4</v>
      </c>
      <c r="AH37" s="235">
        <f t="shared" si="6"/>
        <v>0.4</v>
      </c>
      <c r="AI37" s="235">
        <f t="shared" si="6"/>
        <v>0.4</v>
      </c>
      <c r="AJ37" s="235">
        <f t="shared" si="7"/>
        <v>0.4</v>
      </c>
      <c r="AK37" s="235">
        <f t="shared" si="7"/>
        <v>0.4</v>
      </c>
      <c r="AL37" s="235">
        <f t="shared" si="7"/>
        <v>0.4</v>
      </c>
      <c r="AM37" s="235">
        <f t="shared" si="7"/>
        <v>0.4</v>
      </c>
      <c r="AN37" s="235">
        <f t="shared" si="7"/>
        <v>0.4</v>
      </c>
      <c r="AO37" s="235">
        <f t="shared" si="7"/>
        <v>0.4</v>
      </c>
      <c r="AP37" s="235">
        <f t="shared" si="7"/>
        <v>0.4</v>
      </c>
      <c r="AQ37" s="235">
        <f t="shared" si="7"/>
        <v>0.4</v>
      </c>
      <c r="AR37" s="235">
        <f t="shared" si="7"/>
        <v>0.4</v>
      </c>
      <c r="AS37" s="235">
        <f t="shared" si="7"/>
        <v>0.4</v>
      </c>
      <c r="AT37" s="235">
        <f t="shared" si="7"/>
        <v>0.4</v>
      </c>
      <c r="AU37" s="235">
        <f t="shared" si="7"/>
        <v>0.4</v>
      </c>
      <c r="AV37" s="235">
        <f t="shared" si="7"/>
        <v>0.4</v>
      </c>
      <c r="AW37" s="235">
        <f t="shared" si="7"/>
        <v>0.4</v>
      </c>
      <c r="AX37" s="235">
        <f t="shared" si="7"/>
        <v>0.4</v>
      </c>
      <c r="AY37" s="235">
        <f t="shared" si="7"/>
        <v>0.4</v>
      </c>
      <c r="AZ37" s="235">
        <f t="shared" si="8"/>
        <v>0.4</v>
      </c>
      <c r="BA37" s="235">
        <f t="shared" si="9"/>
        <v>0.4</v>
      </c>
      <c r="BB37" s="235">
        <f t="shared" si="9"/>
        <v>0.4</v>
      </c>
      <c r="BC37" s="235">
        <f t="shared" si="9"/>
        <v>0.4</v>
      </c>
      <c r="BD37" s="235">
        <f t="shared" si="9"/>
        <v>0.4</v>
      </c>
      <c r="BE37" s="235">
        <f t="shared" si="9"/>
        <v>0.4</v>
      </c>
      <c r="BF37" s="235">
        <f t="shared" si="9"/>
        <v>0.4</v>
      </c>
      <c r="BG37" s="235">
        <f t="shared" si="9"/>
        <v>0.4</v>
      </c>
      <c r="BH37" s="235">
        <f t="shared" si="9"/>
        <v>0.4</v>
      </c>
      <c r="BI37" s="235">
        <f t="shared" si="9"/>
        <v>0.4</v>
      </c>
      <c r="BJ37" s="235">
        <f t="shared" si="9"/>
        <v>0.4</v>
      </c>
      <c r="BK37" s="235">
        <f t="shared" si="9"/>
        <v>0.4</v>
      </c>
      <c r="BL37" s="235">
        <f t="shared" si="9"/>
        <v>0.4</v>
      </c>
      <c r="BM37" s="235">
        <f t="shared" si="9"/>
        <v>0.4</v>
      </c>
      <c r="BN37" s="235">
        <f t="shared" si="9"/>
        <v>0.4</v>
      </c>
      <c r="BO37" s="235">
        <f t="shared" si="9"/>
        <v>0.4</v>
      </c>
      <c r="BP37" s="235">
        <f t="shared" si="9"/>
        <v>0.4</v>
      </c>
      <c r="BQ37" s="235">
        <f t="shared" si="9"/>
        <v>0.4</v>
      </c>
      <c r="BR37" s="235">
        <f t="shared" si="9"/>
        <v>0.4</v>
      </c>
      <c r="BS37" s="235">
        <f t="shared" si="9"/>
        <v>0.4</v>
      </c>
      <c r="BT37" s="235">
        <f t="shared" si="9"/>
        <v>0.4</v>
      </c>
      <c r="BU37" s="235">
        <f t="shared" si="9"/>
        <v>0.4</v>
      </c>
      <c r="BV37" s="235">
        <f t="shared" si="9"/>
        <v>0.4</v>
      </c>
      <c r="BW37" s="235">
        <f t="shared" si="9"/>
        <v>0.4</v>
      </c>
      <c r="BX37" s="235">
        <f t="shared" si="9"/>
        <v>0.4</v>
      </c>
      <c r="BY37" s="235">
        <f t="shared" si="9"/>
        <v>0.4</v>
      </c>
      <c r="BZ37" s="235">
        <f t="shared" si="9"/>
        <v>0.4</v>
      </c>
      <c r="CA37" s="235">
        <f t="shared" si="9"/>
        <v>0.4</v>
      </c>
      <c r="CB37" s="235">
        <f t="shared" si="9"/>
        <v>0.4</v>
      </c>
      <c r="CC37" s="235">
        <f t="shared" si="9"/>
        <v>0.4</v>
      </c>
      <c r="CD37" s="235">
        <f t="shared" si="9"/>
        <v>0.4</v>
      </c>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row>
    <row r="38" spans="1:139" s="297" customFormat="1">
      <c r="A38" s="18"/>
      <c r="B38" s="28"/>
      <c r="C38" s="28"/>
      <c r="D38" s="28"/>
      <c r="E38" s="28"/>
      <c r="F38" s="28"/>
      <c r="G38" s="28"/>
      <c r="H38" s="28"/>
      <c r="I38" s="28"/>
      <c r="J38" s="28"/>
      <c r="K38" s="28"/>
      <c r="L38" s="28"/>
      <c r="M38" s="28"/>
      <c r="N38" s="28"/>
      <c r="O38" s="28"/>
      <c r="P38" s="28"/>
      <c r="Q38" s="28"/>
      <c r="R38" s="28"/>
      <c r="S38" s="28"/>
      <c r="T38" s="28"/>
      <c r="U38" s="28"/>
      <c r="V38" s="28"/>
      <c r="W38" s="28"/>
      <c r="X38" s="28"/>
      <c r="Y38" s="28"/>
      <c r="Z38" s="28"/>
      <c r="AA38" s="28"/>
      <c r="AB38" s="28"/>
      <c r="AC38" s="28"/>
      <c r="AD38" s="28"/>
      <c r="AE38" s="28"/>
      <c r="AF38" s="28"/>
      <c r="AG38" s="28"/>
      <c r="AH38" s="28"/>
      <c r="AI38" s="28"/>
      <c r="AJ38" s="28"/>
      <c r="AK38" s="28"/>
      <c r="AL38" s="28"/>
      <c r="AM38" s="28"/>
      <c r="AN38" s="28"/>
      <c r="AO38" s="28"/>
      <c r="AP38" s="28"/>
      <c r="AQ38" s="28"/>
      <c r="AR38" s="28"/>
      <c r="AS38" s="28"/>
      <c r="AT38" s="28"/>
      <c r="AU38" s="28"/>
      <c r="AV38" s="28"/>
      <c r="AW38" s="28"/>
      <c r="AX38" s="28"/>
      <c r="AY38" s="28"/>
      <c r="AZ38" s="28"/>
      <c r="BA38" s="28"/>
      <c r="BB38" s="28"/>
      <c r="BC38" s="28"/>
      <c r="BD38" s="28"/>
      <c r="BE38" s="28"/>
      <c r="BF38" s="28"/>
      <c r="BG38" s="28"/>
      <c r="BH38" s="28"/>
      <c r="BI38" s="28"/>
      <c r="BJ38" s="28"/>
      <c r="BK38" s="28"/>
      <c r="BL38" s="28"/>
      <c r="BM38" s="28"/>
      <c r="BN38" s="28"/>
      <c r="BO38" s="28"/>
      <c r="BP38" s="28"/>
      <c r="BQ38" s="28"/>
      <c r="BR38" s="28"/>
      <c r="BS38" s="28"/>
      <c r="BT38" s="28"/>
      <c r="BU38" s="28"/>
      <c r="BV38" s="28"/>
      <c r="BW38" s="28"/>
      <c r="BX38" s="28"/>
      <c r="BY38" s="28"/>
      <c r="BZ38" s="28"/>
      <c r="CA38" s="28"/>
      <c r="CB38" s="28"/>
      <c r="CC38" s="28"/>
      <c r="CD38" s="28"/>
    </row>
    <row r="39" spans="1:139" s="18" customFormat="1">
      <c r="A39" s="67" t="str">
        <f>A24</f>
        <v>Men</v>
      </c>
      <c r="B39" s="58"/>
      <c r="C39" s="58"/>
      <c r="D39" s="58"/>
      <c r="E39" s="58"/>
      <c r="F39" s="58"/>
      <c r="G39" s="58"/>
      <c r="H39" s="58"/>
      <c r="I39" s="58"/>
      <c r="J39" s="58"/>
      <c r="K39" s="58"/>
      <c r="L39" s="58"/>
      <c r="M39" s="58"/>
      <c r="N39" s="58"/>
      <c r="O39" s="58"/>
      <c r="P39" s="58"/>
      <c r="Q39" s="58"/>
      <c r="R39" s="58"/>
      <c r="S39" s="58"/>
      <c r="T39" s="58"/>
      <c r="U39" s="58"/>
      <c r="V39" s="58"/>
      <c r="W39" s="58"/>
      <c r="X39" s="58"/>
      <c r="Y39" s="58"/>
      <c r="Z39" s="58"/>
      <c r="AA39" s="58"/>
      <c r="AB39" s="58"/>
      <c r="AC39" s="58"/>
      <c r="AD39" s="58"/>
      <c r="AE39" s="58"/>
      <c r="AF39" s="58"/>
      <c r="AG39" s="58"/>
      <c r="AH39" s="58"/>
      <c r="AI39" s="58"/>
      <c r="AJ39" s="58"/>
      <c r="AK39" s="58"/>
      <c r="AL39" s="58"/>
      <c r="AM39" s="58"/>
      <c r="AN39" s="58"/>
      <c r="AO39" s="58"/>
      <c r="AP39" s="58"/>
      <c r="AQ39" s="58"/>
      <c r="AR39" s="58"/>
      <c r="AS39" s="58"/>
      <c r="AT39" s="58"/>
      <c r="AU39" s="58"/>
      <c r="AV39" s="58"/>
      <c r="AW39" s="58"/>
      <c r="AX39" s="58"/>
      <c r="AY39" s="58"/>
      <c r="AZ39" s="58"/>
      <c r="BA39" s="58"/>
      <c r="BB39" s="58"/>
      <c r="BC39" s="58"/>
      <c r="BD39" s="58"/>
      <c r="BE39" s="58"/>
      <c r="BF39" s="58"/>
      <c r="BG39" s="58"/>
      <c r="BH39" s="58"/>
      <c r="BI39" s="58"/>
      <c r="BJ39" s="58"/>
      <c r="BK39" s="58"/>
      <c r="BL39" s="58"/>
      <c r="BM39" s="58"/>
      <c r="BN39" s="58"/>
      <c r="BO39" s="58"/>
      <c r="BP39" s="58"/>
      <c r="BQ39" s="58"/>
      <c r="BR39" s="58"/>
      <c r="BS39" s="58"/>
      <c r="BT39" s="58"/>
      <c r="BU39" s="58"/>
      <c r="BV39" s="58"/>
      <c r="BW39" s="58"/>
      <c r="BX39" s="58"/>
      <c r="BY39" s="58"/>
      <c r="BZ39" s="58"/>
      <c r="CA39" s="58"/>
      <c r="CB39" s="58"/>
      <c r="CC39" s="58"/>
      <c r="CD39" s="58"/>
      <c r="CE39" s="48"/>
      <c r="CF39" s="48"/>
      <c r="CG39" s="48"/>
      <c r="CH39" s="48"/>
      <c r="CI39" s="48"/>
      <c r="CJ39" s="48"/>
      <c r="CK39" s="48"/>
      <c r="CL39" s="48"/>
      <c r="CM39" s="48"/>
      <c r="CN39" s="48"/>
      <c r="CO39" s="48"/>
      <c r="CP39" s="48"/>
      <c r="CQ39" s="48"/>
      <c r="CR39" s="48"/>
      <c r="CS39" s="48"/>
      <c r="CT39" s="48"/>
      <c r="CU39" s="48"/>
      <c r="CV39" s="48"/>
      <c r="CW39" s="48"/>
      <c r="CX39" s="48"/>
      <c r="CY39" s="48"/>
      <c r="CZ39" s="48"/>
      <c r="DA39" s="48"/>
      <c r="DB39" s="48"/>
      <c r="DC39" s="48"/>
      <c r="DD39" s="48"/>
      <c r="DE39" s="48"/>
      <c r="DF39" s="48"/>
      <c r="DG39" s="48"/>
      <c r="DH39" s="48"/>
      <c r="DI39" s="48"/>
      <c r="DJ39" s="48"/>
      <c r="DK39" s="48"/>
      <c r="DL39" s="48"/>
      <c r="DM39" s="48"/>
      <c r="DN39" s="48"/>
      <c r="DO39" s="48"/>
      <c r="DP39" s="48"/>
      <c r="DQ39" s="48"/>
      <c r="DR39" s="48"/>
      <c r="DS39" s="48"/>
      <c r="DT39" s="48"/>
      <c r="DU39" s="48"/>
      <c r="DV39" s="48"/>
      <c r="DW39" s="48"/>
      <c r="DX39" s="48"/>
      <c r="DY39" s="48"/>
      <c r="DZ39" s="48"/>
      <c r="EA39" s="48"/>
      <c r="EB39" s="48"/>
      <c r="EC39" s="48"/>
      <c r="ED39" s="48"/>
      <c r="EE39" s="48"/>
      <c r="EF39" s="48"/>
      <c r="EG39" s="48"/>
      <c r="EH39" s="48"/>
      <c r="EI39" s="48"/>
    </row>
    <row r="40" spans="1:139" s="297" customFormat="1">
      <c r="A40" s="48" t="str">
        <f>Parameters!A12</f>
        <v>Low Risk Men</v>
      </c>
      <c r="B40" s="235">
        <v>0.35</v>
      </c>
      <c r="C40" s="235">
        <f t="shared" ref="C40:R43" si="11">$B40</f>
        <v>0.35</v>
      </c>
      <c r="D40" s="235">
        <f t="shared" si="11"/>
        <v>0.35</v>
      </c>
      <c r="E40" s="235">
        <f t="shared" si="11"/>
        <v>0.35</v>
      </c>
      <c r="F40" s="235">
        <f t="shared" si="11"/>
        <v>0.35</v>
      </c>
      <c r="G40" s="235">
        <f t="shared" si="11"/>
        <v>0.35</v>
      </c>
      <c r="H40" s="235">
        <f t="shared" si="11"/>
        <v>0.35</v>
      </c>
      <c r="I40" s="235">
        <f t="shared" si="11"/>
        <v>0.35</v>
      </c>
      <c r="J40" s="235">
        <f t="shared" si="11"/>
        <v>0.35</v>
      </c>
      <c r="K40" s="235">
        <f t="shared" si="11"/>
        <v>0.35</v>
      </c>
      <c r="L40" s="235">
        <f t="shared" si="11"/>
        <v>0.35</v>
      </c>
      <c r="M40" s="235">
        <f t="shared" si="11"/>
        <v>0.35</v>
      </c>
      <c r="N40" s="235">
        <f t="shared" si="11"/>
        <v>0.35</v>
      </c>
      <c r="O40" s="235">
        <f t="shared" si="11"/>
        <v>0.35</v>
      </c>
      <c r="P40" s="235">
        <f t="shared" si="11"/>
        <v>0.35</v>
      </c>
      <c r="Q40" s="235">
        <f t="shared" si="11"/>
        <v>0.35</v>
      </c>
      <c r="R40" s="235">
        <f t="shared" si="11"/>
        <v>0.35</v>
      </c>
      <c r="S40" s="235">
        <f t="shared" ref="S40:AY43" si="12">$B40</f>
        <v>0.35</v>
      </c>
      <c r="T40" s="235">
        <f t="shared" si="12"/>
        <v>0.35</v>
      </c>
      <c r="U40" s="235">
        <f t="shared" si="12"/>
        <v>0.35</v>
      </c>
      <c r="V40" s="235">
        <f t="shared" si="12"/>
        <v>0.35</v>
      </c>
      <c r="W40" s="235">
        <f t="shared" si="12"/>
        <v>0.35</v>
      </c>
      <c r="X40" s="235">
        <f t="shared" si="12"/>
        <v>0.35</v>
      </c>
      <c r="Y40" s="235">
        <f t="shared" si="12"/>
        <v>0.35</v>
      </c>
      <c r="Z40" s="235">
        <f t="shared" si="12"/>
        <v>0.35</v>
      </c>
      <c r="AA40" s="235">
        <f t="shared" si="12"/>
        <v>0.35</v>
      </c>
      <c r="AB40" s="235">
        <f t="shared" si="12"/>
        <v>0.35</v>
      </c>
      <c r="AC40" s="235">
        <f t="shared" si="12"/>
        <v>0.35</v>
      </c>
      <c r="AD40" s="235">
        <f t="shared" si="12"/>
        <v>0.35</v>
      </c>
      <c r="AE40" s="235">
        <f t="shared" si="12"/>
        <v>0.35</v>
      </c>
      <c r="AF40" s="235">
        <f t="shared" si="12"/>
        <v>0.35</v>
      </c>
      <c r="AG40" s="235">
        <f t="shared" si="12"/>
        <v>0.35</v>
      </c>
      <c r="AH40" s="235">
        <f t="shared" si="12"/>
        <v>0.35</v>
      </c>
      <c r="AI40" s="235">
        <f t="shared" si="12"/>
        <v>0.35</v>
      </c>
      <c r="AJ40" s="235">
        <f t="shared" si="12"/>
        <v>0.35</v>
      </c>
      <c r="AK40" s="235">
        <f t="shared" si="12"/>
        <v>0.35</v>
      </c>
      <c r="AL40" s="235">
        <f t="shared" si="12"/>
        <v>0.35</v>
      </c>
      <c r="AM40" s="235">
        <f t="shared" si="12"/>
        <v>0.35</v>
      </c>
      <c r="AN40" s="235">
        <f t="shared" si="12"/>
        <v>0.35</v>
      </c>
      <c r="AO40" s="235">
        <f t="shared" si="12"/>
        <v>0.35</v>
      </c>
      <c r="AP40" s="235">
        <f t="shared" si="12"/>
        <v>0.35</v>
      </c>
      <c r="AQ40" s="235">
        <f t="shared" si="12"/>
        <v>0.35</v>
      </c>
      <c r="AR40" s="235">
        <f t="shared" si="12"/>
        <v>0.35</v>
      </c>
      <c r="AS40" s="235">
        <f t="shared" si="12"/>
        <v>0.35</v>
      </c>
      <c r="AT40" s="235">
        <f t="shared" si="12"/>
        <v>0.35</v>
      </c>
      <c r="AU40" s="235">
        <f t="shared" si="12"/>
        <v>0.35</v>
      </c>
      <c r="AV40" s="235">
        <f t="shared" si="12"/>
        <v>0.35</v>
      </c>
      <c r="AW40" s="235">
        <f t="shared" si="12"/>
        <v>0.35</v>
      </c>
      <c r="AX40" s="235">
        <f t="shared" si="12"/>
        <v>0.35</v>
      </c>
      <c r="AY40" s="235">
        <f t="shared" si="12"/>
        <v>0.35</v>
      </c>
      <c r="AZ40" s="235">
        <f t="shared" ref="AZ40:BO43" si="13">$AY40</f>
        <v>0.35</v>
      </c>
      <c r="BA40" s="235">
        <f t="shared" si="13"/>
        <v>0.35</v>
      </c>
      <c r="BB40" s="235">
        <f t="shared" si="13"/>
        <v>0.35</v>
      </c>
      <c r="BC40" s="235">
        <f t="shared" si="13"/>
        <v>0.35</v>
      </c>
      <c r="BD40" s="235">
        <f t="shared" si="13"/>
        <v>0.35</v>
      </c>
      <c r="BE40" s="235">
        <f t="shared" si="13"/>
        <v>0.35</v>
      </c>
      <c r="BF40" s="235">
        <f t="shared" si="13"/>
        <v>0.35</v>
      </c>
      <c r="BG40" s="235">
        <f t="shared" si="13"/>
        <v>0.35</v>
      </c>
      <c r="BH40" s="235">
        <f t="shared" si="13"/>
        <v>0.35</v>
      </c>
      <c r="BI40" s="235">
        <f t="shared" si="13"/>
        <v>0.35</v>
      </c>
      <c r="BJ40" s="235">
        <f t="shared" si="13"/>
        <v>0.35</v>
      </c>
      <c r="BK40" s="235">
        <f t="shared" si="13"/>
        <v>0.35</v>
      </c>
      <c r="BL40" s="235">
        <f t="shared" si="13"/>
        <v>0.35</v>
      </c>
      <c r="BM40" s="235">
        <f t="shared" si="13"/>
        <v>0.35</v>
      </c>
      <c r="BN40" s="235">
        <f t="shared" si="13"/>
        <v>0.35</v>
      </c>
      <c r="BO40" s="235">
        <f t="shared" si="13"/>
        <v>0.35</v>
      </c>
      <c r="BP40" s="235">
        <f t="shared" ref="BA40:CD43" si="14">$AY40</f>
        <v>0.35</v>
      </c>
      <c r="BQ40" s="235">
        <f t="shared" si="14"/>
        <v>0.35</v>
      </c>
      <c r="BR40" s="235">
        <f t="shared" si="14"/>
        <v>0.35</v>
      </c>
      <c r="BS40" s="235">
        <f t="shared" si="14"/>
        <v>0.35</v>
      </c>
      <c r="BT40" s="235">
        <f t="shared" si="14"/>
        <v>0.35</v>
      </c>
      <c r="BU40" s="235">
        <f t="shared" si="14"/>
        <v>0.35</v>
      </c>
      <c r="BV40" s="235">
        <f t="shared" si="14"/>
        <v>0.35</v>
      </c>
      <c r="BW40" s="235">
        <f t="shared" si="14"/>
        <v>0.35</v>
      </c>
      <c r="BX40" s="235">
        <f t="shared" si="14"/>
        <v>0.35</v>
      </c>
      <c r="BY40" s="235">
        <f t="shared" si="14"/>
        <v>0.35</v>
      </c>
      <c r="BZ40" s="235">
        <f t="shared" si="14"/>
        <v>0.35</v>
      </c>
      <c r="CA40" s="235">
        <f t="shared" si="14"/>
        <v>0.35</v>
      </c>
      <c r="CB40" s="235">
        <f t="shared" si="14"/>
        <v>0.35</v>
      </c>
      <c r="CC40" s="235">
        <f t="shared" si="14"/>
        <v>0.35</v>
      </c>
      <c r="CD40" s="235">
        <f t="shared" si="14"/>
        <v>0.35</v>
      </c>
      <c r="CE40" s="48"/>
      <c r="CF40" s="48"/>
      <c r="CG40" s="48"/>
      <c r="CH40" s="48"/>
      <c r="CI40" s="48"/>
      <c r="CJ40" s="48"/>
      <c r="CK40" s="48"/>
      <c r="CL40" s="48"/>
      <c r="CM40" s="48"/>
      <c r="CN40" s="48"/>
      <c r="CO40" s="48"/>
      <c r="CP40" s="48"/>
      <c r="CQ40" s="48"/>
      <c r="CR40" s="48"/>
      <c r="CS40" s="48"/>
      <c r="CT40" s="48"/>
      <c r="CU40" s="48"/>
      <c r="CV40" s="48"/>
      <c r="CW40" s="48"/>
      <c r="CX40" s="48"/>
      <c r="CY40" s="48"/>
      <c r="CZ40" s="48"/>
      <c r="DA40" s="48"/>
      <c r="DB40" s="48"/>
      <c r="DC40" s="48"/>
      <c r="DD40" s="48"/>
      <c r="DE40" s="48"/>
      <c r="DF40" s="48"/>
      <c r="DG40" s="48"/>
      <c r="DH40" s="48"/>
      <c r="DI40" s="48"/>
      <c r="DJ40" s="48"/>
      <c r="DK40" s="48"/>
      <c r="DL40" s="48"/>
      <c r="DM40" s="48"/>
      <c r="DN40" s="48"/>
      <c r="DO40" s="48"/>
      <c r="DP40" s="48"/>
      <c r="DQ40" s="48"/>
      <c r="DR40" s="48"/>
      <c r="DS40" s="48"/>
      <c r="DT40" s="48"/>
      <c r="DU40" s="48"/>
      <c r="DV40" s="48"/>
      <c r="DW40" s="48"/>
      <c r="DX40" s="48"/>
      <c r="DY40" s="48"/>
      <c r="DZ40" s="48"/>
      <c r="EA40" s="48"/>
      <c r="EB40" s="48"/>
      <c r="EC40" s="48"/>
      <c r="ED40" s="48"/>
      <c r="EE40" s="48"/>
      <c r="EF40" s="48"/>
      <c r="EG40" s="48"/>
      <c r="EH40" s="48"/>
      <c r="EI40" s="48"/>
    </row>
    <row r="41" spans="1:139" s="70" customFormat="1">
      <c r="A41" s="74" t="str">
        <f>Parameters!A13</f>
        <v>Medium Risk Men</v>
      </c>
      <c r="B41" s="88">
        <v>0.35</v>
      </c>
      <c r="C41" s="88">
        <f t="shared" si="11"/>
        <v>0.35</v>
      </c>
      <c r="D41" s="88">
        <f t="shared" si="11"/>
        <v>0.35</v>
      </c>
      <c r="E41" s="88">
        <f t="shared" si="11"/>
        <v>0.35</v>
      </c>
      <c r="F41" s="88">
        <f t="shared" si="11"/>
        <v>0.35</v>
      </c>
      <c r="G41" s="88">
        <f t="shared" si="11"/>
        <v>0.35</v>
      </c>
      <c r="H41" s="88">
        <f t="shared" si="11"/>
        <v>0.35</v>
      </c>
      <c r="I41" s="88">
        <f t="shared" si="11"/>
        <v>0.35</v>
      </c>
      <c r="J41" s="88">
        <f t="shared" si="11"/>
        <v>0.35</v>
      </c>
      <c r="K41" s="88">
        <f t="shared" si="11"/>
        <v>0.35</v>
      </c>
      <c r="L41" s="88">
        <f t="shared" si="11"/>
        <v>0.35</v>
      </c>
      <c r="M41" s="88">
        <f t="shared" si="11"/>
        <v>0.35</v>
      </c>
      <c r="N41" s="88">
        <f t="shared" si="11"/>
        <v>0.35</v>
      </c>
      <c r="O41" s="88">
        <f t="shared" si="11"/>
        <v>0.35</v>
      </c>
      <c r="P41" s="88">
        <f t="shared" si="11"/>
        <v>0.35</v>
      </c>
      <c r="Q41" s="88">
        <f t="shared" si="11"/>
        <v>0.35</v>
      </c>
      <c r="R41" s="88">
        <f t="shared" si="11"/>
        <v>0.35</v>
      </c>
      <c r="S41" s="88">
        <f t="shared" si="12"/>
        <v>0.35</v>
      </c>
      <c r="T41" s="88">
        <f t="shared" si="12"/>
        <v>0.35</v>
      </c>
      <c r="U41" s="88">
        <f t="shared" si="12"/>
        <v>0.35</v>
      </c>
      <c r="V41" s="88">
        <f t="shared" si="12"/>
        <v>0.35</v>
      </c>
      <c r="W41" s="88">
        <f t="shared" si="12"/>
        <v>0.35</v>
      </c>
      <c r="X41" s="88">
        <f t="shared" si="12"/>
        <v>0.35</v>
      </c>
      <c r="Y41" s="88">
        <f t="shared" si="12"/>
        <v>0.35</v>
      </c>
      <c r="Z41" s="88">
        <f t="shared" si="12"/>
        <v>0.35</v>
      </c>
      <c r="AA41" s="88">
        <f t="shared" si="12"/>
        <v>0.35</v>
      </c>
      <c r="AB41" s="88">
        <f t="shared" si="12"/>
        <v>0.35</v>
      </c>
      <c r="AC41" s="88">
        <f t="shared" si="12"/>
        <v>0.35</v>
      </c>
      <c r="AD41" s="88">
        <f t="shared" si="12"/>
        <v>0.35</v>
      </c>
      <c r="AE41" s="88">
        <f t="shared" si="12"/>
        <v>0.35</v>
      </c>
      <c r="AF41" s="88">
        <f t="shared" si="12"/>
        <v>0.35</v>
      </c>
      <c r="AG41" s="88">
        <f t="shared" si="12"/>
        <v>0.35</v>
      </c>
      <c r="AH41" s="88">
        <f t="shared" si="12"/>
        <v>0.35</v>
      </c>
      <c r="AI41" s="88">
        <f t="shared" si="12"/>
        <v>0.35</v>
      </c>
      <c r="AJ41" s="88">
        <f t="shared" si="12"/>
        <v>0.35</v>
      </c>
      <c r="AK41" s="88">
        <f t="shared" si="12"/>
        <v>0.35</v>
      </c>
      <c r="AL41" s="88">
        <f t="shared" si="12"/>
        <v>0.35</v>
      </c>
      <c r="AM41" s="88">
        <f t="shared" si="12"/>
        <v>0.35</v>
      </c>
      <c r="AN41" s="88">
        <f t="shared" si="12"/>
        <v>0.35</v>
      </c>
      <c r="AO41" s="88">
        <f t="shared" si="12"/>
        <v>0.35</v>
      </c>
      <c r="AP41" s="88">
        <f t="shared" si="12"/>
        <v>0.35</v>
      </c>
      <c r="AQ41" s="88">
        <f t="shared" si="12"/>
        <v>0.35</v>
      </c>
      <c r="AR41" s="88">
        <f t="shared" si="12"/>
        <v>0.35</v>
      </c>
      <c r="AS41" s="88">
        <f t="shared" si="12"/>
        <v>0.35</v>
      </c>
      <c r="AT41" s="88">
        <f t="shared" si="12"/>
        <v>0.35</v>
      </c>
      <c r="AU41" s="88">
        <f t="shared" si="12"/>
        <v>0.35</v>
      </c>
      <c r="AV41" s="88">
        <f t="shared" si="12"/>
        <v>0.35</v>
      </c>
      <c r="AW41" s="88">
        <f t="shared" si="12"/>
        <v>0.35</v>
      </c>
      <c r="AX41" s="88">
        <f t="shared" si="12"/>
        <v>0.35</v>
      </c>
      <c r="AY41" s="88">
        <f t="shared" si="12"/>
        <v>0.35</v>
      </c>
      <c r="AZ41" s="88">
        <f t="shared" si="13"/>
        <v>0.35</v>
      </c>
      <c r="BA41" s="88">
        <f t="shared" si="14"/>
        <v>0.35</v>
      </c>
      <c r="BB41" s="88">
        <f t="shared" si="14"/>
        <v>0.35</v>
      </c>
      <c r="BC41" s="88">
        <f t="shared" si="14"/>
        <v>0.35</v>
      </c>
      <c r="BD41" s="88">
        <f t="shared" si="14"/>
        <v>0.35</v>
      </c>
      <c r="BE41" s="88">
        <f t="shared" si="14"/>
        <v>0.35</v>
      </c>
      <c r="BF41" s="88">
        <f t="shared" si="14"/>
        <v>0.35</v>
      </c>
      <c r="BG41" s="88">
        <f t="shared" si="14"/>
        <v>0.35</v>
      </c>
      <c r="BH41" s="88">
        <f t="shared" si="14"/>
        <v>0.35</v>
      </c>
      <c r="BI41" s="88">
        <f t="shared" si="14"/>
        <v>0.35</v>
      </c>
      <c r="BJ41" s="88">
        <f t="shared" si="14"/>
        <v>0.35</v>
      </c>
      <c r="BK41" s="88">
        <f t="shared" si="14"/>
        <v>0.35</v>
      </c>
      <c r="BL41" s="88">
        <f t="shared" si="14"/>
        <v>0.35</v>
      </c>
      <c r="BM41" s="88">
        <f t="shared" si="14"/>
        <v>0.35</v>
      </c>
      <c r="BN41" s="88">
        <f t="shared" si="14"/>
        <v>0.35</v>
      </c>
      <c r="BO41" s="88">
        <f t="shared" si="14"/>
        <v>0.35</v>
      </c>
      <c r="BP41" s="88">
        <f t="shared" si="14"/>
        <v>0.35</v>
      </c>
      <c r="BQ41" s="88">
        <f t="shared" si="14"/>
        <v>0.35</v>
      </c>
      <c r="BR41" s="88">
        <f t="shared" si="14"/>
        <v>0.35</v>
      </c>
      <c r="BS41" s="88">
        <f t="shared" si="14"/>
        <v>0.35</v>
      </c>
      <c r="BT41" s="88">
        <f t="shared" si="14"/>
        <v>0.35</v>
      </c>
      <c r="BU41" s="88">
        <f t="shared" si="14"/>
        <v>0.35</v>
      </c>
      <c r="BV41" s="88">
        <f t="shared" si="14"/>
        <v>0.35</v>
      </c>
      <c r="BW41" s="88">
        <f t="shared" si="14"/>
        <v>0.35</v>
      </c>
      <c r="BX41" s="88">
        <f t="shared" si="14"/>
        <v>0.35</v>
      </c>
      <c r="BY41" s="88">
        <f t="shared" si="14"/>
        <v>0.35</v>
      </c>
      <c r="BZ41" s="88">
        <f t="shared" si="14"/>
        <v>0.35</v>
      </c>
      <c r="CA41" s="88">
        <f t="shared" si="14"/>
        <v>0.35</v>
      </c>
      <c r="CB41" s="88">
        <f t="shared" si="14"/>
        <v>0.35</v>
      </c>
      <c r="CC41" s="88">
        <f t="shared" si="14"/>
        <v>0.35</v>
      </c>
      <c r="CD41" s="88">
        <f t="shared" si="14"/>
        <v>0.35</v>
      </c>
      <c r="CE41" s="48"/>
      <c r="CF41" s="48"/>
      <c r="CG41" s="48"/>
      <c r="CH41" s="48"/>
      <c r="CI41" s="48"/>
      <c r="CJ41" s="48"/>
      <c r="CK41" s="48"/>
      <c r="CL41" s="48"/>
      <c r="CM41" s="48"/>
      <c r="CN41" s="48"/>
      <c r="CO41" s="48"/>
      <c r="CP41" s="48"/>
      <c r="CQ41" s="48"/>
      <c r="CR41" s="48"/>
      <c r="CS41" s="48"/>
      <c r="CT41" s="48"/>
      <c r="CU41" s="48"/>
      <c r="CV41" s="48"/>
      <c r="CW41" s="48"/>
      <c r="CX41" s="48"/>
      <c r="CY41" s="48"/>
      <c r="CZ41" s="48"/>
      <c r="DA41" s="48"/>
      <c r="DB41" s="48"/>
      <c r="DC41" s="48"/>
      <c r="DD41" s="48"/>
      <c r="DE41" s="48"/>
      <c r="DF41" s="48"/>
      <c r="DG41" s="48"/>
      <c r="DH41" s="48"/>
      <c r="DI41" s="48"/>
      <c r="DJ41" s="48"/>
      <c r="DK41" s="48"/>
      <c r="DL41" s="48"/>
      <c r="DM41" s="48"/>
      <c r="DN41" s="48"/>
      <c r="DO41" s="48"/>
      <c r="DP41" s="48"/>
      <c r="DQ41" s="48"/>
      <c r="DR41" s="48"/>
      <c r="DS41" s="48"/>
      <c r="DT41" s="48"/>
      <c r="DU41" s="48"/>
      <c r="DV41" s="48"/>
      <c r="DW41" s="48"/>
      <c r="DX41" s="48"/>
      <c r="DY41" s="48"/>
      <c r="DZ41" s="48"/>
      <c r="EA41" s="48"/>
      <c r="EB41" s="48"/>
      <c r="EC41" s="48"/>
      <c r="ED41" s="48"/>
      <c r="EE41" s="48"/>
      <c r="EF41" s="48"/>
      <c r="EG41" s="48"/>
      <c r="EH41" s="48"/>
      <c r="EI41" s="48"/>
    </row>
    <row r="42" spans="1:139" s="70" customFormat="1">
      <c r="A42" s="74" t="str">
        <f>Parameters!A14</f>
        <v>High Risk Men</v>
      </c>
      <c r="B42" s="88">
        <v>0.35</v>
      </c>
      <c r="C42" s="88">
        <f t="shared" si="11"/>
        <v>0.35</v>
      </c>
      <c r="D42" s="88">
        <f t="shared" si="11"/>
        <v>0.35</v>
      </c>
      <c r="E42" s="88">
        <f t="shared" si="11"/>
        <v>0.35</v>
      </c>
      <c r="F42" s="88">
        <f t="shared" si="11"/>
        <v>0.35</v>
      </c>
      <c r="G42" s="88">
        <f t="shared" si="11"/>
        <v>0.35</v>
      </c>
      <c r="H42" s="88">
        <f t="shared" si="11"/>
        <v>0.35</v>
      </c>
      <c r="I42" s="88">
        <f t="shared" si="11"/>
        <v>0.35</v>
      </c>
      <c r="J42" s="88">
        <f t="shared" si="11"/>
        <v>0.35</v>
      </c>
      <c r="K42" s="88">
        <f t="shared" si="11"/>
        <v>0.35</v>
      </c>
      <c r="L42" s="88">
        <f t="shared" si="11"/>
        <v>0.35</v>
      </c>
      <c r="M42" s="88">
        <f t="shared" si="11"/>
        <v>0.35</v>
      </c>
      <c r="N42" s="88">
        <f t="shared" si="11"/>
        <v>0.35</v>
      </c>
      <c r="O42" s="88">
        <f t="shared" si="11"/>
        <v>0.35</v>
      </c>
      <c r="P42" s="88">
        <f t="shared" si="11"/>
        <v>0.35</v>
      </c>
      <c r="Q42" s="88">
        <f t="shared" si="11"/>
        <v>0.35</v>
      </c>
      <c r="R42" s="88">
        <f t="shared" si="11"/>
        <v>0.35</v>
      </c>
      <c r="S42" s="88">
        <f t="shared" si="12"/>
        <v>0.35</v>
      </c>
      <c r="T42" s="88">
        <f t="shared" si="12"/>
        <v>0.35</v>
      </c>
      <c r="U42" s="88">
        <f t="shared" si="12"/>
        <v>0.35</v>
      </c>
      <c r="V42" s="88">
        <f t="shared" si="12"/>
        <v>0.35</v>
      </c>
      <c r="W42" s="88">
        <f t="shared" si="12"/>
        <v>0.35</v>
      </c>
      <c r="X42" s="88">
        <f t="shared" si="12"/>
        <v>0.35</v>
      </c>
      <c r="Y42" s="88">
        <f t="shared" si="12"/>
        <v>0.35</v>
      </c>
      <c r="Z42" s="88">
        <f t="shared" si="12"/>
        <v>0.35</v>
      </c>
      <c r="AA42" s="88">
        <f t="shared" si="12"/>
        <v>0.35</v>
      </c>
      <c r="AB42" s="88">
        <f t="shared" si="12"/>
        <v>0.35</v>
      </c>
      <c r="AC42" s="88">
        <f t="shared" si="12"/>
        <v>0.35</v>
      </c>
      <c r="AD42" s="88">
        <f t="shared" si="12"/>
        <v>0.35</v>
      </c>
      <c r="AE42" s="88">
        <f t="shared" si="12"/>
        <v>0.35</v>
      </c>
      <c r="AF42" s="88">
        <f t="shared" si="12"/>
        <v>0.35</v>
      </c>
      <c r="AG42" s="88">
        <f t="shared" si="12"/>
        <v>0.35</v>
      </c>
      <c r="AH42" s="88">
        <f t="shared" si="12"/>
        <v>0.35</v>
      </c>
      <c r="AI42" s="88">
        <f t="shared" si="12"/>
        <v>0.35</v>
      </c>
      <c r="AJ42" s="88">
        <f t="shared" si="12"/>
        <v>0.35</v>
      </c>
      <c r="AK42" s="88">
        <f t="shared" si="12"/>
        <v>0.35</v>
      </c>
      <c r="AL42" s="88">
        <f t="shared" si="12"/>
        <v>0.35</v>
      </c>
      <c r="AM42" s="88">
        <f t="shared" si="12"/>
        <v>0.35</v>
      </c>
      <c r="AN42" s="88">
        <f t="shared" si="12"/>
        <v>0.35</v>
      </c>
      <c r="AO42" s="88">
        <f t="shared" si="12"/>
        <v>0.35</v>
      </c>
      <c r="AP42" s="88">
        <f t="shared" si="12"/>
        <v>0.35</v>
      </c>
      <c r="AQ42" s="88">
        <f t="shared" si="12"/>
        <v>0.35</v>
      </c>
      <c r="AR42" s="88">
        <f t="shared" si="12"/>
        <v>0.35</v>
      </c>
      <c r="AS42" s="88">
        <f t="shared" si="12"/>
        <v>0.35</v>
      </c>
      <c r="AT42" s="88">
        <f t="shared" si="12"/>
        <v>0.35</v>
      </c>
      <c r="AU42" s="88">
        <f t="shared" si="12"/>
        <v>0.35</v>
      </c>
      <c r="AV42" s="88">
        <f t="shared" si="12"/>
        <v>0.35</v>
      </c>
      <c r="AW42" s="88">
        <f t="shared" si="12"/>
        <v>0.35</v>
      </c>
      <c r="AX42" s="88">
        <f t="shared" si="12"/>
        <v>0.35</v>
      </c>
      <c r="AY42" s="88">
        <f t="shared" si="12"/>
        <v>0.35</v>
      </c>
      <c r="AZ42" s="88">
        <f t="shared" si="13"/>
        <v>0.35</v>
      </c>
      <c r="BA42" s="88">
        <f t="shared" si="14"/>
        <v>0.35</v>
      </c>
      <c r="BB42" s="88">
        <f t="shared" si="14"/>
        <v>0.35</v>
      </c>
      <c r="BC42" s="88">
        <f t="shared" si="14"/>
        <v>0.35</v>
      </c>
      <c r="BD42" s="88">
        <f t="shared" si="14"/>
        <v>0.35</v>
      </c>
      <c r="BE42" s="88">
        <f t="shared" si="14"/>
        <v>0.35</v>
      </c>
      <c r="BF42" s="88">
        <f t="shared" si="14"/>
        <v>0.35</v>
      </c>
      <c r="BG42" s="88">
        <f t="shared" si="14"/>
        <v>0.35</v>
      </c>
      <c r="BH42" s="88">
        <f t="shared" si="14"/>
        <v>0.35</v>
      </c>
      <c r="BI42" s="88">
        <f t="shared" si="14"/>
        <v>0.35</v>
      </c>
      <c r="BJ42" s="88">
        <f t="shared" si="14"/>
        <v>0.35</v>
      </c>
      <c r="BK42" s="88">
        <f t="shared" si="14"/>
        <v>0.35</v>
      </c>
      <c r="BL42" s="88">
        <f t="shared" si="14"/>
        <v>0.35</v>
      </c>
      <c r="BM42" s="88">
        <f t="shared" si="14"/>
        <v>0.35</v>
      </c>
      <c r="BN42" s="88">
        <f t="shared" si="14"/>
        <v>0.35</v>
      </c>
      <c r="BO42" s="88">
        <f t="shared" si="14"/>
        <v>0.35</v>
      </c>
      <c r="BP42" s="88">
        <f t="shared" si="14"/>
        <v>0.35</v>
      </c>
      <c r="BQ42" s="88">
        <f t="shared" si="14"/>
        <v>0.35</v>
      </c>
      <c r="BR42" s="88">
        <f t="shared" si="14"/>
        <v>0.35</v>
      </c>
      <c r="BS42" s="88">
        <f t="shared" si="14"/>
        <v>0.35</v>
      </c>
      <c r="BT42" s="88">
        <f t="shared" si="14"/>
        <v>0.35</v>
      </c>
      <c r="BU42" s="88">
        <f t="shared" si="14"/>
        <v>0.35</v>
      </c>
      <c r="BV42" s="88">
        <f t="shared" si="14"/>
        <v>0.35</v>
      </c>
      <c r="BW42" s="88">
        <f t="shared" si="14"/>
        <v>0.35</v>
      </c>
      <c r="BX42" s="88">
        <f t="shared" si="14"/>
        <v>0.35</v>
      </c>
      <c r="BY42" s="88">
        <f t="shared" si="14"/>
        <v>0.35</v>
      </c>
      <c r="BZ42" s="88">
        <f t="shared" si="14"/>
        <v>0.35</v>
      </c>
      <c r="CA42" s="88">
        <f t="shared" si="14"/>
        <v>0.35</v>
      </c>
      <c r="CB42" s="88">
        <f t="shared" si="14"/>
        <v>0.35</v>
      </c>
      <c r="CC42" s="88">
        <f t="shared" si="14"/>
        <v>0.35</v>
      </c>
      <c r="CD42" s="88">
        <f t="shared" si="14"/>
        <v>0.35</v>
      </c>
      <c r="CE42" s="48"/>
      <c r="CF42" s="48"/>
      <c r="CG42" s="48"/>
      <c r="CH42" s="48"/>
      <c r="CI42" s="48"/>
      <c r="CJ42" s="48"/>
      <c r="CK42" s="48"/>
      <c r="CL42" s="48"/>
      <c r="CM42" s="48"/>
      <c r="CN42" s="48"/>
      <c r="CO42" s="48"/>
      <c r="CP42" s="48"/>
      <c r="CQ42" s="48"/>
      <c r="CR42" s="48"/>
      <c r="CS42" s="48"/>
      <c r="CT42" s="48"/>
      <c r="CU42" s="48"/>
      <c r="CV42" s="48"/>
      <c r="CW42" s="48"/>
      <c r="CX42" s="48"/>
      <c r="CY42" s="48"/>
      <c r="CZ42" s="48"/>
      <c r="DA42" s="48"/>
      <c r="DB42" s="48"/>
      <c r="DC42" s="48"/>
      <c r="DD42" s="48"/>
      <c r="DE42" s="48"/>
      <c r="DF42" s="48"/>
      <c r="DG42" s="48"/>
      <c r="DH42" s="48"/>
      <c r="DI42" s="48"/>
      <c r="DJ42" s="48"/>
      <c r="DK42" s="48"/>
      <c r="DL42" s="48"/>
      <c r="DM42" s="48"/>
      <c r="DN42" s="48"/>
      <c r="DO42" s="48"/>
      <c r="DP42" s="48"/>
      <c r="DQ42" s="48"/>
      <c r="DR42" s="48"/>
      <c r="DS42" s="48"/>
      <c r="DT42" s="48"/>
      <c r="DU42" s="48"/>
      <c r="DV42" s="48"/>
      <c r="DW42" s="48"/>
      <c r="DX42" s="48"/>
      <c r="DY42" s="48"/>
      <c r="DZ42" s="48"/>
      <c r="EA42" s="48"/>
      <c r="EB42" s="48"/>
      <c r="EC42" s="48"/>
      <c r="ED42" s="48"/>
      <c r="EE42" s="48"/>
      <c r="EF42" s="48"/>
      <c r="EG42" s="48"/>
      <c r="EH42" s="48"/>
      <c r="EI42" s="48"/>
    </row>
    <row r="43" spans="1:139" s="144" customFormat="1">
      <c r="A43" s="75" t="str">
        <f>Parameters!A15</f>
        <v>MSM</v>
      </c>
      <c r="B43" s="299">
        <v>0.35</v>
      </c>
      <c r="C43" s="299">
        <f t="shared" si="11"/>
        <v>0.35</v>
      </c>
      <c r="D43" s="299">
        <f t="shared" si="11"/>
        <v>0.35</v>
      </c>
      <c r="E43" s="299">
        <f t="shared" si="11"/>
        <v>0.35</v>
      </c>
      <c r="F43" s="299">
        <f t="shared" si="11"/>
        <v>0.35</v>
      </c>
      <c r="G43" s="299">
        <f t="shared" si="11"/>
        <v>0.35</v>
      </c>
      <c r="H43" s="299">
        <f t="shared" si="11"/>
        <v>0.35</v>
      </c>
      <c r="I43" s="299">
        <f t="shared" si="11"/>
        <v>0.35</v>
      </c>
      <c r="J43" s="299">
        <f t="shared" si="11"/>
        <v>0.35</v>
      </c>
      <c r="K43" s="299">
        <f t="shared" si="11"/>
        <v>0.35</v>
      </c>
      <c r="L43" s="299">
        <f t="shared" si="11"/>
        <v>0.35</v>
      </c>
      <c r="M43" s="299">
        <f t="shared" si="11"/>
        <v>0.35</v>
      </c>
      <c r="N43" s="299">
        <f t="shared" si="11"/>
        <v>0.35</v>
      </c>
      <c r="O43" s="299">
        <f t="shared" si="11"/>
        <v>0.35</v>
      </c>
      <c r="P43" s="299">
        <f t="shared" si="11"/>
        <v>0.35</v>
      </c>
      <c r="Q43" s="299">
        <f t="shared" si="11"/>
        <v>0.35</v>
      </c>
      <c r="R43" s="299">
        <f t="shared" si="11"/>
        <v>0.35</v>
      </c>
      <c r="S43" s="299">
        <f t="shared" si="12"/>
        <v>0.35</v>
      </c>
      <c r="T43" s="299">
        <f t="shared" si="12"/>
        <v>0.35</v>
      </c>
      <c r="U43" s="299">
        <f t="shared" si="12"/>
        <v>0.35</v>
      </c>
      <c r="V43" s="299">
        <f t="shared" si="12"/>
        <v>0.35</v>
      </c>
      <c r="W43" s="299">
        <f t="shared" si="12"/>
        <v>0.35</v>
      </c>
      <c r="X43" s="299">
        <f t="shared" si="12"/>
        <v>0.35</v>
      </c>
      <c r="Y43" s="299">
        <f t="shared" si="12"/>
        <v>0.35</v>
      </c>
      <c r="Z43" s="299">
        <f t="shared" si="12"/>
        <v>0.35</v>
      </c>
      <c r="AA43" s="299">
        <f t="shared" si="12"/>
        <v>0.35</v>
      </c>
      <c r="AB43" s="299">
        <f t="shared" si="12"/>
        <v>0.35</v>
      </c>
      <c r="AC43" s="299">
        <f t="shared" si="12"/>
        <v>0.35</v>
      </c>
      <c r="AD43" s="299">
        <f t="shared" si="12"/>
        <v>0.35</v>
      </c>
      <c r="AE43" s="299">
        <f t="shared" si="12"/>
        <v>0.35</v>
      </c>
      <c r="AF43" s="299">
        <f t="shared" si="12"/>
        <v>0.35</v>
      </c>
      <c r="AG43" s="299">
        <f t="shared" si="12"/>
        <v>0.35</v>
      </c>
      <c r="AH43" s="299">
        <f t="shared" si="12"/>
        <v>0.35</v>
      </c>
      <c r="AI43" s="299">
        <f t="shared" si="12"/>
        <v>0.35</v>
      </c>
      <c r="AJ43" s="299">
        <f t="shared" si="12"/>
        <v>0.35</v>
      </c>
      <c r="AK43" s="299">
        <f t="shared" si="12"/>
        <v>0.35</v>
      </c>
      <c r="AL43" s="299">
        <f t="shared" si="12"/>
        <v>0.35</v>
      </c>
      <c r="AM43" s="299">
        <f t="shared" si="12"/>
        <v>0.35</v>
      </c>
      <c r="AN43" s="299">
        <f t="shared" si="12"/>
        <v>0.35</v>
      </c>
      <c r="AO43" s="299">
        <f t="shared" si="12"/>
        <v>0.35</v>
      </c>
      <c r="AP43" s="299">
        <f t="shared" si="12"/>
        <v>0.35</v>
      </c>
      <c r="AQ43" s="299">
        <f t="shared" si="12"/>
        <v>0.35</v>
      </c>
      <c r="AR43" s="299">
        <f t="shared" si="12"/>
        <v>0.35</v>
      </c>
      <c r="AS43" s="299">
        <f t="shared" si="12"/>
        <v>0.35</v>
      </c>
      <c r="AT43" s="299">
        <f t="shared" si="12"/>
        <v>0.35</v>
      </c>
      <c r="AU43" s="299">
        <f t="shared" si="12"/>
        <v>0.35</v>
      </c>
      <c r="AV43" s="299">
        <f t="shared" si="12"/>
        <v>0.35</v>
      </c>
      <c r="AW43" s="299">
        <f t="shared" si="12"/>
        <v>0.35</v>
      </c>
      <c r="AX43" s="299">
        <f t="shared" si="12"/>
        <v>0.35</v>
      </c>
      <c r="AY43" s="299">
        <f t="shared" si="12"/>
        <v>0.35</v>
      </c>
      <c r="AZ43" s="299">
        <f t="shared" si="13"/>
        <v>0.35</v>
      </c>
      <c r="BA43" s="299">
        <f t="shared" si="14"/>
        <v>0.35</v>
      </c>
      <c r="BB43" s="299">
        <f t="shared" si="14"/>
        <v>0.35</v>
      </c>
      <c r="BC43" s="299">
        <f t="shared" si="14"/>
        <v>0.35</v>
      </c>
      <c r="BD43" s="299">
        <f t="shared" si="14"/>
        <v>0.35</v>
      </c>
      <c r="BE43" s="299">
        <f t="shared" si="14"/>
        <v>0.35</v>
      </c>
      <c r="BF43" s="299">
        <f t="shared" si="14"/>
        <v>0.35</v>
      </c>
      <c r="BG43" s="299">
        <f t="shared" si="14"/>
        <v>0.35</v>
      </c>
      <c r="BH43" s="299">
        <f t="shared" si="14"/>
        <v>0.35</v>
      </c>
      <c r="BI43" s="299">
        <f t="shared" si="14"/>
        <v>0.35</v>
      </c>
      <c r="BJ43" s="299">
        <f t="shared" si="14"/>
        <v>0.35</v>
      </c>
      <c r="BK43" s="299">
        <f t="shared" si="14"/>
        <v>0.35</v>
      </c>
      <c r="BL43" s="299">
        <f t="shared" si="14"/>
        <v>0.35</v>
      </c>
      <c r="BM43" s="299">
        <f t="shared" si="14"/>
        <v>0.35</v>
      </c>
      <c r="BN43" s="299">
        <f t="shared" si="14"/>
        <v>0.35</v>
      </c>
      <c r="BO43" s="299">
        <f t="shared" si="14"/>
        <v>0.35</v>
      </c>
      <c r="BP43" s="299">
        <f t="shared" si="14"/>
        <v>0.35</v>
      </c>
      <c r="BQ43" s="299">
        <f t="shared" si="14"/>
        <v>0.35</v>
      </c>
      <c r="BR43" s="299">
        <f t="shared" si="14"/>
        <v>0.35</v>
      </c>
      <c r="BS43" s="299">
        <f t="shared" si="14"/>
        <v>0.35</v>
      </c>
      <c r="BT43" s="299">
        <f t="shared" si="14"/>
        <v>0.35</v>
      </c>
      <c r="BU43" s="299">
        <f t="shared" si="14"/>
        <v>0.35</v>
      </c>
      <c r="BV43" s="299">
        <f t="shared" si="14"/>
        <v>0.35</v>
      </c>
      <c r="BW43" s="299">
        <f t="shared" si="14"/>
        <v>0.35</v>
      </c>
      <c r="BX43" s="299">
        <f t="shared" si="14"/>
        <v>0.35</v>
      </c>
      <c r="BY43" s="299">
        <f t="shared" si="14"/>
        <v>0.35</v>
      </c>
      <c r="BZ43" s="299">
        <f t="shared" si="14"/>
        <v>0.35</v>
      </c>
      <c r="CA43" s="299">
        <f t="shared" si="14"/>
        <v>0.35</v>
      </c>
      <c r="CB43" s="299">
        <f t="shared" si="14"/>
        <v>0.35</v>
      </c>
      <c r="CC43" s="299">
        <f t="shared" si="14"/>
        <v>0.35</v>
      </c>
      <c r="CD43" s="299">
        <f t="shared" si="14"/>
        <v>0.35</v>
      </c>
    </row>
    <row r="44" spans="1:139">
      <c r="A44" s="48"/>
      <c r="AZ44" s="136"/>
    </row>
    <row r="45" spans="1:139" s="72" customFormat="1">
      <c r="A45" s="71"/>
    </row>
    <row r="46" spans="1:139" s="225" customFormat="1">
      <c r="A46" s="231" t="s">
        <v>235</v>
      </c>
      <c r="Q46" s="310" t="s">
        <v>250</v>
      </c>
    </row>
    <row r="47" spans="1:139" s="225" customFormat="1">
      <c r="A47" s="232" t="str">
        <f>A34</f>
        <v>Women</v>
      </c>
    </row>
    <row r="48" spans="1:139" s="285" customFormat="1">
      <c r="A48" s="285" t="str">
        <f>A35</f>
        <v>Low Risk Women</v>
      </c>
      <c r="B48" s="285">
        <f>NatHistoryParameters!$B$7*B35</f>
        <v>0.15</v>
      </c>
      <c r="C48" s="285">
        <f>NatHistoryParameters!$B$7*C35</f>
        <v>0.15</v>
      </c>
      <c r="D48" s="285">
        <f>NatHistoryParameters!$B$7*D35</f>
        <v>0.15</v>
      </c>
      <c r="E48" s="285">
        <f>NatHistoryParameters!$B$7*E35</f>
        <v>0.15</v>
      </c>
      <c r="F48" s="285">
        <f>NatHistoryParameters!$B$7*F35</f>
        <v>0.15</v>
      </c>
      <c r="G48" s="285">
        <f>NatHistoryParameters!$B$7*G35</f>
        <v>0.15</v>
      </c>
      <c r="H48" s="285">
        <f>NatHistoryParameters!$B$7*H35</f>
        <v>0.15</v>
      </c>
      <c r="I48" s="285">
        <f>NatHistoryParameters!$B$7*I35</f>
        <v>0.15</v>
      </c>
      <c r="J48" s="285">
        <f>NatHistoryParameters!$B$7*J35</f>
        <v>0.15</v>
      </c>
      <c r="K48" s="285">
        <f>NatHistoryParameters!$B$7*K35</f>
        <v>0.15</v>
      </c>
      <c r="L48" s="285">
        <f>NatHistoryParameters!$B$7*L35</f>
        <v>0.15</v>
      </c>
      <c r="M48" s="285">
        <f>NatHistoryParameters!$B$7*M35</f>
        <v>0.15</v>
      </c>
      <c r="N48" s="285">
        <f>NatHistoryParameters!$B$7*N35</f>
        <v>0.15</v>
      </c>
      <c r="O48" s="285">
        <f>NatHistoryParameters!$B$7*O35</f>
        <v>0.15</v>
      </c>
      <c r="P48" s="285">
        <f>NatHistoryParameters!$B$7*P35</f>
        <v>0.15</v>
      </c>
      <c r="R48" s="285">
        <f>NatHistoryParameters!$B$7*R35</f>
        <v>0.15</v>
      </c>
      <c r="S48" s="285">
        <f>NatHistoryParameters!$B$7*S35</f>
        <v>0.15</v>
      </c>
      <c r="T48" s="285">
        <f>NatHistoryParameters!$B$7*T35</f>
        <v>0.15</v>
      </c>
      <c r="U48" s="285">
        <f>NatHistoryParameters!$B$7*U35</f>
        <v>0.15</v>
      </c>
      <c r="V48" s="285">
        <f>NatHistoryParameters!$B$7*V35</f>
        <v>0.15</v>
      </c>
      <c r="W48" s="285">
        <f>NatHistoryParameters!$B$7*W35</f>
        <v>0.15</v>
      </c>
      <c r="X48" s="285">
        <f>NatHistoryParameters!$B$7*X35</f>
        <v>0.15</v>
      </c>
      <c r="Y48" s="285">
        <f>NatHistoryParameters!$B$7*Y35</f>
        <v>0.15</v>
      </c>
      <c r="Z48" s="285">
        <f>NatHistoryParameters!$B$7*Z35</f>
        <v>0.15</v>
      </c>
      <c r="AA48" s="285">
        <f>NatHistoryParameters!$B$7*AA35</f>
        <v>0.15</v>
      </c>
      <c r="AB48" s="285">
        <f>NatHistoryParameters!$B$7*AB35</f>
        <v>0.15</v>
      </c>
      <c r="AC48" s="285">
        <f>NatHistoryParameters!$B$7*AC35</f>
        <v>0.15</v>
      </c>
      <c r="AD48" s="285">
        <f>NatHistoryParameters!$B$7*AD35</f>
        <v>0.15</v>
      </c>
      <c r="AE48" s="285">
        <f>NatHistoryParameters!$B$7*AE35</f>
        <v>0.15</v>
      </c>
      <c r="AF48" s="285">
        <f>NatHistoryParameters!$B$7*AF35</f>
        <v>0.15</v>
      </c>
      <c r="AG48" s="285">
        <f>NatHistoryParameters!$B$7*AG35</f>
        <v>0.15</v>
      </c>
      <c r="AH48" s="285">
        <f>NatHistoryParameters!$B$7*AH35</f>
        <v>0.15</v>
      </c>
      <c r="AI48" s="285">
        <f>NatHistoryParameters!$B$7*AI35</f>
        <v>0.15</v>
      </c>
      <c r="AJ48" s="285">
        <f>NatHistoryParameters!$B$7*AJ35</f>
        <v>0.15</v>
      </c>
      <c r="AK48" s="285">
        <f>NatHistoryParameters!$B$7*AK35</f>
        <v>0.15</v>
      </c>
      <c r="AL48" s="285">
        <f>NatHistoryParameters!$B$7*AL35</f>
        <v>0.15</v>
      </c>
      <c r="AM48" s="285">
        <f>NatHistoryParameters!$B$7*AM35</f>
        <v>0.15</v>
      </c>
      <c r="AN48" s="285">
        <f>NatHistoryParameters!$B$7*AN35</f>
        <v>0.15</v>
      </c>
      <c r="AO48" s="285">
        <f>NatHistoryParameters!$B$7*AO35</f>
        <v>0.15</v>
      </c>
      <c r="AP48" s="285">
        <f>NatHistoryParameters!$B$7*AP35</f>
        <v>0.15</v>
      </c>
      <c r="AQ48" s="285">
        <f>NatHistoryParameters!$B$7*AQ35</f>
        <v>0.15</v>
      </c>
      <c r="AR48" s="285">
        <f>NatHistoryParameters!$B$7*AR35</f>
        <v>0.15</v>
      </c>
      <c r="AS48" s="285">
        <f>NatHistoryParameters!$B$7*AS35</f>
        <v>0.15</v>
      </c>
      <c r="AT48" s="285">
        <f>NatHistoryParameters!$B$7*AT35</f>
        <v>0.15</v>
      </c>
      <c r="AU48" s="285">
        <f>NatHistoryParameters!$B$7*AU35</f>
        <v>0.15</v>
      </c>
      <c r="AV48" s="285">
        <f>NatHistoryParameters!$B$7*AV35</f>
        <v>0.15</v>
      </c>
      <c r="AW48" s="285">
        <f>NatHistoryParameters!$B$7*AW35</f>
        <v>0.15</v>
      </c>
      <c r="AX48" s="285">
        <f>NatHistoryParameters!$B$7*AX35</f>
        <v>0.15</v>
      </c>
      <c r="AY48" s="285">
        <f>NatHistoryParameters!$B$7*AY35</f>
        <v>0.15</v>
      </c>
      <c r="AZ48" s="285">
        <f>NatHistoryParameters!$B$7*AZ35</f>
        <v>0.15</v>
      </c>
      <c r="BA48" s="285">
        <f>NatHistoryParameters!$B$7*BA35</f>
        <v>0.15</v>
      </c>
      <c r="BB48" s="285">
        <f>NatHistoryParameters!$B$7*BB35</f>
        <v>0.15</v>
      </c>
      <c r="BC48" s="285">
        <f>NatHistoryParameters!$B$7*BC35</f>
        <v>0.15</v>
      </c>
      <c r="BD48" s="285">
        <f>NatHistoryParameters!$B$7*BD35</f>
        <v>0.15</v>
      </c>
      <c r="BE48" s="285">
        <f>NatHistoryParameters!$B$7*BE35</f>
        <v>0.15</v>
      </c>
      <c r="BF48" s="285">
        <f>NatHistoryParameters!$B$7*BF35</f>
        <v>0.15</v>
      </c>
      <c r="BG48" s="285">
        <f>NatHistoryParameters!$B$7*BG35</f>
        <v>0.15</v>
      </c>
      <c r="BH48" s="285">
        <f>NatHistoryParameters!$B$7*BH35</f>
        <v>0.15</v>
      </c>
      <c r="BI48" s="285">
        <f>NatHistoryParameters!$B$7*BI35</f>
        <v>0.15</v>
      </c>
      <c r="BJ48" s="285">
        <f>NatHistoryParameters!$B$7*BJ35</f>
        <v>0.15</v>
      </c>
      <c r="BK48" s="285">
        <f>NatHistoryParameters!$B$7*BK35</f>
        <v>0.15</v>
      </c>
      <c r="BL48" s="285">
        <f>NatHistoryParameters!$B$7*BL35</f>
        <v>0.15</v>
      </c>
      <c r="BM48" s="285">
        <f>NatHistoryParameters!$B$7*BM35</f>
        <v>0.15</v>
      </c>
      <c r="BN48" s="285">
        <f>NatHistoryParameters!$B$7*BN35</f>
        <v>0.15</v>
      </c>
      <c r="BO48" s="285">
        <f>NatHistoryParameters!$B$7*BO35</f>
        <v>0.15</v>
      </c>
      <c r="BP48" s="285">
        <f>NatHistoryParameters!$B$7*BP35</f>
        <v>0.15</v>
      </c>
      <c r="BQ48" s="285">
        <f>NatHistoryParameters!$B$7*BQ35</f>
        <v>0.15</v>
      </c>
      <c r="BR48" s="285">
        <f>NatHistoryParameters!$B$7*BR35</f>
        <v>0.15</v>
      </c>
      <c r="BS48" s="285">
        <f>NatHistoryParameters!$B$7*BS35</f>
        <v>0.15</v>
      </c>
      <c r="BT48" s="285">
        <f>NatHistoryParameters!$B$7*BT35</f>
        <v>0.15</v>
      </c>
      <c r="BU48" s="285">
        <f>NatHistoryParameters!$B$7*BU35</f>
        <v>0.15</v>
      </c>
      <c r="BV48" s="285">
        <f>NatHistoryParameters!$B$7*BV35</f>
        <v>0.15</v>
      </c>
      <c r="BW48" s="285">
        <f>NatHistoryParameters!$B$7*BW35</f>
        <v>0.15</v>
      </c>
      <c r="BX48" s="285">
        <f>NatHistoryParameters!$B$7*BX35</f>
        <v>0.15</v>
      </c>
      <c r="BY48" s="285">
        <f>NatHistoryParameters!$B$7*BY35</f>
        <v>0.15</v>
      </c>
      <c r="BZ48" s="285">
        <f>NatHistoryParameters!$B$7*BZ35</f>
        <v>0.15</v>
      </c>
      <c r="CA48" s="285">
        <f>NatHistoryParameters!$B$7*CA35</f>
        <v>0.15</v>
      </c>
      <c r="CB48" s="285">
        <f>NatHistoryParameters!$B$7*CB35</f>
        <v>0.15</v>
      </c>
      <c r="CC48" s="285">
        <f>NatHistoryParameters!$B$7*CC35</f>
        <v>0.15</v>
      </c>
      <c r="CD48" s="285">
        <f>NatHistoryParameters!$B$7*CD35</f>
        <v>0.15</v>
      </c>
    </row>
    <row r="49" spans="1:82" s="285" customFormat="1">
      <c r="A49" s="285" t="str">
        <f>A36</f>
        <v>Medium Risk Women</v>
      </c>
      <c r="B49" s="285">
        <f>NatHistoryParameters!$B$7*B36</f>
        <v>0.15</v>
      </c>
      <c r="C49" s="285">
        <f>NatHistoryParameters!$B$7*C36</f>
        <v>0.15</v>
      </c>
      <c r="D49" s="285">
        <f>NatHistoryParameters!$B$7*D36</f>
        <v>0.15</v>
      </c>
      <c r="E49" s="285">
        <f>NatHistoryParameters!$B$7*E36</f>
        <v>0.15</v>
      </c>
      <c r="F49" s="285">
        <f>NatHistoryParameters!$B$7*F36</f>
        <v>0.15</v>
      </c>
      <c r="G49" s="285">
        <f>NatHistoryParameters!$B$7*G36</f>
        <v>0.15</v>
      </c>
      <c r="H49" s="285">
        <f>NatHistoryParameters!$B$7*H36</f>
        <v>0.15</v>
      </c>
      <c r="I49" s="285">
        <f>NatHistoryParameters!$B$7*I36</f>
        <v>0.15</v>
      </c>
      <c r="J49" s="285">
        <f>NatHistoryParameters!$B$7*J36</f>
        <v>0.15</v>
      </c>
      <c r="K49" s="285">
        <f>NatHistoryParameters!$B$7*K36</f>
        <v>0.15</v>
      </c>
      <c r="L49" s="285">
        <f>NatHistoryParameters!$B$7*L36</f>
        <v>0.15</v>
      </c>
      <c r="M49" s="285">
        <f>NatHistoryParameters!$B$7*M36</f>
        <v>0.15</v>
      </c>
      <c r="N49" s="285">
        <f>NatHistoryParameters!$B$7*N36</f>
        <v>0.15</v>
      </c>
      <c r="O49" s="285">
        <f>NatHistoryParameters!$B$7*O36</f>
        <v>0.15</v>
      </c>
      <c r="P49" s="285">
        <f>NatHistoryParameters!$B$7*P36</f>
        <v>0.15</v>
      </c>
      <c r="R49" s="285">
        <f>NatHistoryParameters!$B$7*R36</f>
        <v>0.15</v>
      </c>
      <c r="S49" s="285">
        <f>NatHistoryParameters!$B$7*S36</f>
        <v>0.15</v>
      </c>
      <c r="T49" s="285">
        <f>NatHistoryParameters!$B$7*T36</f>
        <v>0.15</v>
      </c>
      <c r="U49" s="285">
        <f>NatHistoryParameters!$B$7*U36</f>
        <v>0.15</v>
      </c>
      <c r="V49" s="285">
        <f>NatHistoryParameters!$B$7*V36</f>
        <v>0.15</v>
      </c>
      <c r="W49" s="285">
        <f>NatHistoryParameters!$B$7*W36</f>
        <v>0.15</v>
      </c>
      <c r="X49" s="285">
        <f>NatHistoryParameters!$B$7*X36</f>
        <v>0.15</v>
      </c>
      <c r="Y49" s="285">
        <f>NatHistoryParameters!$B$7*Y36</f>
        <v>0.15</v>
      </c>
      <c r="Z49" s="285">
        <f>NatHistoryParameters!$B$7*Z36</f>
        <v>0.15</v>
      </c>
      <c r="AA49" s="285">
        <f>NatHistoryParameters!$B$7*AA36</f>
        <v>0.15</v>
      </c>
      <c r="AB49" s="285">
        <f>NatHistoryParameters!$B$7*AB36</f>
        <v>0.15</v>
      </c>
      <c r="AC49" s="285">
        <f>NatHistoryParameters!$B$7*AC36</f>
        <v>0.15</v>
      </c>
      <c r="AD49" s="285">
        <f>NatHistoryParameters!$B$7*AD36</f>
        <v>0.15</v>
      </c>
      <c r="AE49" s="285">
        <f>NatHistoryParameters!$B$7*AE36</f>
        <v>0.15</v>
      </c>
      <c r="AF49" s="285">
        <f>NatHistoryParameters!$B$7*AF36</f>
        <v>0.15</v>
      </c>
      <c r="AG49" s="285">
        <f>NatHistoryParameters!$B$7*AG36</f>
        <v>0.15</v>
      </c>
      <c r="AH49" s="285">
        <f>NatHistoryParameters!$B$7*AH36</f>
        <v>0.15</v>
      </c>
      <c r="AI49" s="285">
        <f>NatHistoryParameters!$B$7*AI36</f>
        <v>0.15</v>
      </c>
      <c r="AJ49" s="285">
        <f>NatHistoryParameters!$B$7*AJ36</f>
        <v>0.15</v>
      </c>
      <c r="AK49" s="285">
        <f>NatHistoryParameters!$B$7*AK36</f>
        <v>0.15</v>
      </c>
      <c r="AL49" s="285">
        <f>NatHistoryParameters!$B$7*AL36</f>
        <v>0.15</v>
      </c>
      <c r="AM49" s="285">
        <f>NatHistoryParameters!$B$7*AM36</f>
        <v>0.15</v>
      </c>
      <c r="AN49" s="285">
        <f>NatHistoryParameters!$B$7*AN36</f>
        <v>0.15</v>
      </c>
      <c r="AO49" s="285">
        <f>NatHistoryParameters!$B$7*AO36</f>
        <v>0.15</v>
      </c>
      <c r="AP49" s="285">
        <f>NatHistoryParameters!$B$7*AP36</f>
        <v>0.15</v>
      </c>
      <c r="AQ49" s="285">
        <f>NatHistoryParameters!$B$7*AQ36</f>
        <v>0.15</v>
      </c>
      <c r="AR49" s="285">
        <f>NatHistoryParameters!$B$7*AR36</f>
        <v>0.15</v>
      </c>
      <c r="AS49" s="285">
        <f>NatHistoryParameters!$B$7*AS36</f>
        <v>0.15</v>
      </c>
      <c r="AT49" s="285">
        <f>NatHistoryParameters!$B$7*AT36</f>
        <v>0.15</v>
      </c>
      <c r="AU49" s="285">
        <f>NatHistoryParameters!$B$7*AU36</f>
        <v>0.15</v>
      </c>
      <c r="AV49" s="285">
        <f>NatHistoryParameters!$B$7*AV36</f>
        <v>0.15</v>
      </c>
      <c r="AW49" s="285">
        <f>NatHistoryParameters!$B$7*AW36</f>
        <v>0.15</v>
      </c>
      <c r="AX49" s="285">
        <f>NatHistoryParameters!$B$7*AX36</f>
        <v>0.15</v>
      </c>
      <c r="AY49" s="285">
        <f>NatHistoryParameters!$B$7*AY36</f>
        <v>0.15</v>
      </c>
      <c r="AZ49" s="285">
        <f>NatHistoryParameters!$B$7*AZ36</f>
        <v>0.15</v>
      </c>
      <c r="BA49" s="285">
        <f>NatHistoryParameters!$B$7*BA36</f>
        <v>0.15</v>
      </c>
      <c r="BB49" s="285">
        <f>NatHistoryParameters!$B$7*BB36</f>
        <v>0.15</v>
      </c>
      <c r="BC49" s="285">
        <f>NatHistoryParameters!$B$7*BC36</f>
        <v>0.15</v>
      </c>
      <c r="BD49" s="285">
        <f>NatHistoryParameters!$B$7*BD36</f>
        <v>0.15</v>
      </c>
      <c r="BE49" s="285">
        <f>NatHistoryParameters!$B$7*BE36</f>
        <v>0.15</v>
      </c>
      <c r="BF49" s="285">
        <f>NatHistoryParameters!$B$7*BF36</f>
        <v>0.15</v>
      </c>
      <c r="BG49" s="285">
        <f>NatHistoryParameters!$B$7*BG36</f>
        <v>0.15</v>
      </c>
      <c r="BH49" s="285">
        <f>NatHistoryParameters!$B$7*BH36</f>
        <v>0.15</v>
      </c>
      <c r="BI49" s="285">
        <f>NatHistoryParameters!$B$7*BI36</f>
        <v>0.15</v>
      </c>
      <c r="BJ49" s="285">
        <f>NatHistoryParameters!$B$7*BJ36</f>
        <v>0.15</v>
      </c>
      <c r="BK49" s="285">
        <f>NatHistoryParameters!$B$7*BK36</f>
        <v>0.15</v>
      </c>
      <c r="BL49" s="285">
        <f>NatHistoryParameters!$B$7*BL36</f>
        <v>0.15</v>
      </c>
      <c r="BM49" s="285">
        <f>NatHistoryParameters!$B$7*BM36</f>
        <v>0.15</v>
      </c>
      <c r="BN49" s="285">
        <f>NatHistoryParameters!$B$7*BN36</f>
        <v>0.15</v>
      </c>
      <c r="BO49" s="285">
        <f>NatHistoryParameters!$B$7*BO36</f>
        <v>0.15</v>
      </c>
      <c r="BP49" s="285">
        <f>NatHistoryParameters!$B$7*BP36</f>
        <v>0.15</v>
      </c>
      <c r="BQ49" s="285">
        <f>NatHistoryParameters!$B$7*BQ36</f>
        <v>0.15</v>
      </c>
      <c r="BR49" s="285">
        <f>NatHistoryParameters!$B$7*BR36</f>
        <v>0.15</v>
      </c>
      <c r="BS49" s="285">
        <f>NatHistoryParameters!$B$7*BS36</f>
        <v>0.15</v>
      </c>
      <c r="BT49" s="285">
        <f>NatHistoryParameters!$B$7*BT36</f>
        <v>0.15</v>
      </c>
      <c r="BU49" s="285">
        <f>NatHistoryParameters!$B$7*BU36</f>
        <v>0.15</v>
      </c>
      <c r="BV49" s="285">
        <f>NatHistoryParameters!$B$7*BV36</f>
        <v>0.15</v>
      </c>
      <c r="BW49" s="285">
        <f>NatHistoryParameters!$B$7*BW36</f>
        <v>0.15</v>
      </c>
      <c r="BX49" s="285">
        <f>NatHistoryParameters!$B$7*BX36</f>
        <v>0.15</v>
      </c>
      <c r="BY49" s="285">
        <f>NatHistoryParameters!$B$7*BY36</f>
        <v>0.15</v>
      </c>
      <c r="BZ49" s="285">
        <f>NatHistoryParameters!$B$7*BZ36</f>
        <v>0.15</v>
      </c>
      <c r="CA49" s="285">
        <f>NatHistoryParameters!$B$7*CA36</f>
        <v>0.15</v>
      </c>
      <c r="CB49" s="285">
        <f>NatHistoryParameters!$B$7*CB36</f>
        <v>0.15</v>
      </c>
      <c r="CC49" s="285">
        <f>NatHistoryParameters!$B$7*CC36</f>
        <v>0.15</v>
      </c>
      <c r="CD49" s="285">
        <f>NatHistoryParameters!$B$7*CD36</f>
        <v>0.15</v>
      </c>
    </row>
    <row r="50" spans="1:82" s="285" customFormat="1">
      <c r="A50" s="285" t="str">
        <f>A37</f>
        <v>High Risk Women (FSW)</v>
      </c>
      <c r="B50" s="285">
        <f>NatHistoryParameters!$B$7*B37</f>
        <v>0.24</v>
      </c>
      <c r="C50" s="285">
        <f>NatHistoryParameters!$B$7*C37</f>
        <v>0.24</v>
      </c>
      <c r="D50" s="285">
        <f>NatHistoryParameters!$B$7*D37</f>
        <v>0.24</v>
      </c>
      <c r="E50" s="285">
        <f>NatHistoryParameters!$B$7*E37</f>
        <v>0.24</v>
      </c>
      <c r="F50" s="285">
        <f>NatHistoryParameters!$B$7*F37</f>
        <v>0.24</v>
      </c>
      <c r="G50" s="285">
        <f>NatHistoryParameters!$B$7*G37</f>
        <v>0.24</v>
      </c>
      <c r="H50" s="285">
        <f>NatHistoryParameters!$B$7*H37</f>
        <v>0.24</v>
      </c>
      <c r="I50" s="285">
        <f>NatHistoryParameters!$B$7*I37</f>
        <v>0.24</v>
      </c>
      <c r="J50" s="285">
        <f>NatHistoryParameters!$B$7*J37</f>
        <v>0.24</v>
      </c>
      <c r="K50" s="285">
        <f>NatHistoryParameters!$B$7*K37</f>
        <v>0.24</v>
      </c>
      <c r="L50" s="285">
        <f>NatHistoryParameters!$B$7*L37</f>
        <v>0.24</v>
      </c>
      <c r="M50" s="285">
        <f>NatHistoryParameters!$B$7*M37</f>
        <v>0.24</v>
      </c>
      <c r="N50" s="285">
        <f>NatHistoryParameters!$B$7*N37</f>
        <v>0.24</v>
      </c>
      <c r="O50" s="285">
        <f>NatHistoryParameters!$B$7*O37</f>
        <v>0.24</v>
      </c>
      <c r="P50" s="285">
        <f>NatHistoryParameters!$B$7*P37</f>
        <v>0.24</v>
      </c>
      <c r="R50" s="285">
        <f>NatHistoryParameters!$B$7*R37</f>
        <v>0.24</v>
      </c>
      <c r="S50" s="285">
        <f>NatHistoryParameters!$B$7*S37</f>
        <v>0.24</v>
      </c>
      <c r="T50" s="285">
        <f>NatHistoryParameters!$B$7*T37</f>
        <v>0.24</v>
      </c>
      <c r="U50" s="285">
        <f>NatHistoryParameters!$B$7*U37</f>
        <v>0.24</v>
      </c>
      <c r="V50" s="285">
        <f>NatHistoryParameters!$B$7*V37</f>
        <v>0.24</v>
      </c>
      <c r="W50" s="285">
        <f>NatHistoryParameters!$B$7*W37</f>
        <v>0.24</v>
      </c>
      <c r="X50" s="285">
        <f>NatHistoryParameters!$B$7*X37</f>
        <v>0.24</v>
      </c>
      <c r="Y50" s="285">
        <f>NatHistoryParameters!$B$7*Y37</f>
        <v>0.24</v>
      </c>
      <c r="Z50" s="285">
        <f>NatHistoryParameters!$B$7*Z37</f>
        <v>0.24</v>
      </c>
      <c r="AA50" s="285">
        <f>NatHistoryParameters!$B$7*AA37</f>
        <v>0.24</v>
      </c>
      <c r="AB50" s="285">
        <f>NatHistoryParameters!$B$7*AB37</f>
        <v>0.24</v>
      </c>
      <c r="AC50" s="285">
        <f>NatHistoryParameters!$B$7*AC37</f>
        <v>0.24</v>
      </c>
      <c r="AD50" s="285">
        <f>NatHistoryParameters!$B$7*AD37</f>
        <v>0.24</v>
      </c>
      <c r="AE50" s="285">
        <f>NatHistoryParameters!$B$7*AE37</f>
        <v>0.24</v>
      </c>
      <c r="AF50" s="285">
        <f>NatHistoryParameters!$B$7*AF37</f>
        <v>0.24</v>
      </c>
      <c r="AG50" s="285">
        <f>NatHistoryParameters!$B$7*AG37</f>
        <v>0.24</v>
      </c>
      <c r="AH50" s="285">
        <f>NatHistoryParameters!$B$7*AH37</f>
        <v>0.24</v>
      </c>
      <c r="AI50" s="285">
        <f>NatHistoryParameters!$B$7*AI37</f>
        <v>0.24</v>
      </c>
      <c r="AJ50" s="285">
        <f>NatHistoryParameters!$B$7*AJ37</f>
        <v>0.24</v>
      </c>
      <c r="AK50" s="285">
        <f>NatHistoryParameters!$B$7*AK37</f>
        <v>0.24</v>
      </c>
      <c r="AL50" s="285">
        <f>NatHistoryParameters!$B$7*AL37</f>
        <v>0.24</v>
      </c>
      <c r="AM50" s="285">
        <f>NatHistoryParameters!$B$7*AM37</f>
        <v>0.24</v>
      </c>
      <c r="AN50" s="285">
        <f>NatHistoryParameters!$B$7*AN37</f>
        <v>0.24</v>
      </c>
      <c r="AO50" s="285">
        <f>NatHistoryParameters!$B$7*AO37</f>
        <v>0.24</v>
      </c>
      <c r="AP50" s="285">
        <f>NatHistoryParameters!$B$7*AP37</f>
        <v>0.24</v>
      </c>
      <c r="AQ50" s="285">
        <f>NatHistoryParameters!$B$7*AQ37</f>
        <v>0.24</v>
      </c>
      <c r="AR50" s="285">
        <f>NatHistoryParameters!$B$7*AR37</f>
        <v>0.24</v>
      </c>
      <c r="AS50" s="285">
        <f>NatHistoryParameters!$B$7*AS37</f>
        <v>0.24</v>
      </c>
      <c r="AT50" s="285">
        <f>NatHistoryParameters!$B$7*AT37</f>
        <v>0.24</v>
      </c>
      <c r="AU50" s="285">
        <f>NatHistoryParameters!$B$7*AU37</f>
        <v>0.24</v>
      </c>
      <c r="AV50" s="285">
        <f>NatHistoryParameters!$B$7*AV37</f>
        <v>0.24</v>
      </c>
      <c r="AW50" s="285">
        <f>NatHistoryParameters!$B$7*AW37</f>
        <v>0.24</v>
      </c>
      <c r="AX50" s="285">
        <f>NatHistoryParameters!$B$7*AX37</f>
        <v>0.24</v>
      </c>
      <c r="AY50" s="285">
        <f>NatHistoryParameters!$B$7*AY37</f>
        <v>0.24</v>
      </c>
      <c r="AZ50" s="285">
        <f>NatHistoryParameters!$B$7*AZ37</f>
        <v>0.24</v>
      </c>
      <c r="BA50" s="285">
        <f>NatHistoryParameters!$B$7*BA37</f>
        <v>0.24</v>
      </c>
      <c r="BB50" s="285">
        <f>NatHistoryParameters!$B$7*BB37</f>
        <v>0.24</v>
      </c>
      <c r="BC50" s="285">
        <f>NatHistoryParameters!$B$7*BC37</f>
        <v>0.24</v>
      </c>
      <c r="BD50" s="285">
        <f>NatHistoryParameters!$B$7*BD37</f>
        <v>0.24</v>
      </c>
      <c r="BE50" s="285">
        <f>NatHistoryParameters!$B$7*BE37</f>
        <v>0.24</v>
      </c>
      <c r="BF50" s="285">
        <f>NatHistoryParameters!$B$7*BF37</f>
        <v>0.24</v>
      </c>
      <c r="BG50" s="285">
        <f>NatHistoryParameters!$B$7*BG37</f>
        <v>0.24</v>
      </c>
      <c r="BH50" s="285">
        <f>NatHistoryParameters!$B$7*BH37</f>
        <v>0.24</v>
      </c>
      <c r="BI50" s="285">
        <f>NatHistoryParameters!$B$7*BI37</f>
        <v>0.24</v>
      </c>
      <c r="BJ50" s="285">
        <f>NatHistoryParameters!$B$7*BJ37</f>
        <v>0.24</v>
      </c>
      <c r="BK50" s="285">
        <f>NatHistoryParameters!$B$7*BK37</f>
        <v>0.24</v>
      </c>
      <c r="BL50" s="285">
        <f>NatHistoryParameters!$B$7*BL37</f>
        <v>0.24</v>
      </c>
      <c r="BM50" s="285">
        <f>NatHistoryParameters!$B$7*BM37</f>
        <v>0.24</v>
      </c>
      <c r="BN50" s="285">
        <f>NatHistoryParameters!$B$7*BN37</f>
        <v>0.24</v>
      </c>
      <c r="BO50" s="285">
        <f>NatHistoryParameters!$B$7*BO37</f>
        <v>0.24</v>
      </c>
      <c r="BP50" s="285">
        <f>NatHistoryParameters!$B$7*BP37</f>
        <v>0.24</v>
      </c>
      <c r="BQ50" s="285">
        <f>NatHistoryParameters!$B$7*BQ37</f>
        <v>0.24</v>
      </c>
      <c r="BR50" s="285">
        <f>NatHistoryParameters!$B$7*BR37</f>
        <v>0.24</v>
      </c>
      <c r="BS50" s="285">
        <f>NatHistoryParameters!$B$7*BS37</f>
        <v>0.24</v>
      </c>
      <c r="BT50" s="285">
        <f>NatHistoryParameters!$B$7*BT37</f>
        <v>0.24</v>
      </c>
      <c r="BU50" s="285">
        <f>NatHistoryParameters!$B$7*BU37</f>
        <v>0.24</v>
      </c>
      <c r="BV50" s="285">
        <f>NatHistoryParameters!$B$7*BV37</f>
        <v>0.24</v>
      </c>
      <c r="BW50" s="285">
        <f>NatHistoryParameters!$B$7*BW37</f>
        <v>0.24</v>
      </c>
      <c r="BX50" s="285">
        <f>NatHistoryParameters!$B$7*BX37</f>
        <v>0.24</v>
      </c>
      <c r="BY50" s="285">
        <f>NatHistoryParameters!$B$7*BY37</f>
        <v>0.24</v>
      </c>
      <c r="BZ50" s="285">
        <f>NatHistoryParameters!$B$7*BZ37</f>
        <v>0.24</v>
      </c>
      <c r="CA50" s="285">
        <f>NatHistoryParameters!$B$7*CA37</f>
        <v>0.24</v>
      </c>
      <c r="CB50" s="285">
        <f>NatHistoryParameters!$B$7*CB37</f>
        <v>0.24</v>
      </c>
      <c r="CC50" s="285">
        <f>NatHistoryParameters!$B$7*CC37</f>
        <v>0.24</v>
      </c>
      <c r="CD50" s="285">
        <f>NatHistoryParameters!$B$7*CD37</f>
        <v>0.24</v>
      </c>
    </row>
    <row r="51" spans="1:82" s="285" customFormat="1">
      <c r="A51" s="286"/>
    </row>
    <row r="52" spans="1:82" s="285" customFormat="1">
      <c r="A52" s="287" t="str">
        <f>A39</f>
        <v>Men</v>
      </c>
    </row>
    <row r="53" spans="1:82" s="285" customFormat="1">
      <c r="A53" s="285" t="str">
        <f>A40</f>
        <v>Low Risk Men</v>
      </c>
      <c r="B53" s="285">
        <f>NatHistoryParameters!$B$7*B40</f>
        <v>0.21</v>
      </c>
      <c r="C53" s="285">
        <f>NatHistoryParameters!$B$7*C40</f>
        <v>0.21</v>
      </c>
      <c r="D53" s="285">
        <f>NatHistoryParameters!$B$7*D40</f>
        <v>0.21</v>
      </c>
      <c r="E53" s="285">
        <f>NatHistoryParameters!$B$7*E40</f>
        <v>0.21</v>
      </c>
      <c r="F53" s="285">
        <f>NatHistoryParameters!$B$7*F40</f>
        <v>0.21</v>
      </c>
      <c r="G53" s="285">
        <f>NatHistoryParameters!$B$7*G40</f>
        <v>0.21</v>
      </c>
      <c r="H53" s="285">
        <f>NatHistoryParameters!$B$7*H40</f>
        <v>0.21</v>
      </c>
      <c r="I53" s="285">
        <f>NatHistoryParameters!$B$7*I40</f>
        <v>0.21</v>
      </c>
      <c r="J53" s="285">
        <f>NatHistoryParameters!$B$7*J40</f>
        <v>0.21</v>
      </c>
      <c r="K53" s="285">
        <f>NatHistoryParameters!$B$7*K40</f>
        <v>0.21</v>
      </c>
      <c r="L53" s="285">
        <f>NatHistoryParameters!$B$7*L40</f>
        <v>0.21</v>
      </c>
      <c r="M53" s="285">
        <f>NatHistoryParameters!$B$7*M40</f>
        <v>0.21</v>
      </c>
      <c r="N53" s="285">
        <f>NatHistoryParameters!$B$7*N40</f>
        <v>0.21</v>
      </c>
      <c r="O53" s="285">
        <f>NatHistoryParameters!$B$7*O40</f>
        <v>0.21</v>
      </c>
      <c r="P53" s="285">
        <f>NatHistoryParameters!$B$7*P40</f>
        <v>0.21</v>
      </c>
      <c r="Q53" s="285">
        <f>NatHistoryParameters!$B$7*Q40</f>
        <v>0.21</v>
      </c>
      <c r="R53" s="285">
        <f>NatHistoryParameters!$B$7*R40</f>
        <v>0.21</v>
      </c>
      <c r="S53" s="285">
        <f>NatHistoryParameters!$B$7*S40</f>
        <v>0.21</v>
      </c>
      <c r="T53" s="285">
        <f>NatHistoryParameters!$B$7*T40</f>
        <v>0.21</v>
      </c>
      <c r="U53" s="285">
        <f>NatHistoryParameters!$B$7*U40</f>
        <v>0.21</v>
      </c>
      <c r="V53" s="285">
        <f>NatHistoryParameters!$B$7*V40</f>
        <v>0.21</v>
      </c>
      <c r="W53" s="285">
        <f>NatHistoryParameters!$B$7*W40</f>
        <v>0.21</v>
      </c>
      <c r="X53" s="285">
        <f>NatHistoryParameters!$B$7*X40</f>
        <v>0.21</v>
      </c>
      <c r="Y53" s="285">
        <f>NatHistoryParameters!$B$7*Y40</f>
        <v>0.21</v>
      </c>
      <c r="Z53" s="285">
        <f>NatHistoryParameters!$B$7*Z40</f>
        <v>0.21</v>
      </c>
      <c r="AA53" s="285">
        <f>NatHistoryParameters!$B$7*AA40</f>
        <v>0.21</v>
      </c>
      <c r="AB53" s="285">
        <f>NatHistoryParameters!$B$7*AB40</f>
        <v>0.21</v>
      </c>
      <c r="AC53" s="285">
        <f>NatHistoryParameters!$B$7*AC40</f>
        <v>0.21</v>
      </c>
      <c r="AD53" s="285">
        <f>NatHistoryParameters!$B$7*AD40</f>
        <v>0.21</v>
      </c>
      <c r="AE53" s="285">
        <f>NatHistoryParameters!$B$7*AE40</f>
        <v>0.21</v>
      </c>
      <c r="AF53" s="285">
        <f>NatHistoryParameters!$B$7*AF40</f>
        <v>0.21</v>
      </c>
      <c r="AG53" s="285">
        <f>NatHistoryParameters!$B$7*AG40</f>
        <v>0.21</v>
      </c>
      <c r="AH53" s="285">
        <f>NatHistoryParameters!$B$7*AH40</f>
        <v>0.21</v>
      </c>
      <c r="AI53" s="285">
        <f>NatHistoryParameters!$B$7*AI40</f>
        <v>0.21</v>
      </c>
      <c r="AJ53" s="285">
        <f>NatHistoryParameters!$B$7*AJ40</f>
        <v>0.21</v>
      </c>
      <c r="AK53" s="285">
        <f>NatHistoryParameters!$B$7*AK40</f>
        <v>0.21</v>
      </c>
      <c r="AL53" s="285">
        <f>NatHistoryParameters!$B$7*AL40</f>
        <v>0.21</v>
      </c>
      <c r="AM53" s="285">
        <f>NatHistoryParameters!$B$7*AM40</f>
        <v>0.21</v>
      </c>
      <c r="AN53" s="285">
        <f>NatHistoryParameters!$B$7*AN40</f>
        <v>0.21</v>
      </c>
      <c r="AO53" s="285">
        <f>NatHistoryParameters!$B$7*AO40</f>
        <v>0.21</v>
      </c>
      <c r="AP53" s="285">
        <f>NatHistoryParameters!$B$7*AP40</f>
        <v>0.21</v>
      </c>
      <c r="AQ53" s="285">
        <f>NatHistoryParameters!$B$7*AQ40</f>
        <v>0.21</v>
      </c>
      <c r="AR53" s="285">
        <f>NatHistoryParameters!$B$7*AR40</f>
        <v>0.21</v>
      </c>
      <c r="AS53" s="285">
        <f>NatHistoryParameters!$B$7*AS40</f>
        <v>0.21</v>
      </c>
      <c r="AT53" s="285">
        <f>NatHistoryParameters!$B$7*AT40</f>
        <v>0.21</v>
      </c>
      <c r="AU53" s="285">
        <f>NatHistoryParameters!$B$7*AU40</f>
        <v>0.21</v>
      </c>
      <c r="AV53" s="285">
        <f>NatHistoryParameters!$B$7*AV40</f>
        <v>0.21</v>
      </c>
      <c r="AW53" s="285">
        <f>NatHistoryParameters!$B$7*AW40</f>
        <v>0.21</v>
      </c>
      <c r="AX53" s="285">
        <f>NatHistoryParameters!$B$7*AX40</f>
        <v>0.21</v>
      </c>
      <c r="AY53" s="285">
        <f>NatHistoryParameters!$B$7*AY40</f>
        <v>0.21</v>
      </c>
      <c r="AZ53" s="285">
        <f>NatHistoryParameters!$B$7*AZ40</f>
        <v>0.21</v>
      </c>
      <c r="BA53" s="285">
        <f>NatHistoryParameters!$B$7*BA40</f>
        <v>0.21</v>
      </c>
      <c r="BB53" s="285">
        <f>NatHistoryParameters!$B$7*BB40</f>
        <v>0.21</v>
      </c>
      <c r="BC53" s="285">
        <f>NatHistoryParameters!$B$7*BC40</f>
        <v>0.21</v>
      </c>
      <c r="BD53" s="285">
        <f>NatHistoryParameters!$B$7*BD40</f>
        <v>0.21</v>
      </c>
      <c r="BE53" s="285">
        <f>NatHistoryParameters!$B$7*BE40</f>
        <v>0.21</v>
      </c>
      <c r="BF53" s="285">
        <f>NatHistoryParameters!$B$7*BF40</f>
        <v>0.21</v>
      </c>
      <c r="BG53" s="285">
        <f>NatHistoryParameters!$B$7*BG40</f>
        <v>0.21</v>
      </c>
      <c r="BH53" s="285">
        <f>NatHistoryParameters!$B$7*BH40</f>
        <v>0.21</v>
      </c>
      <c r="BI53" s="285">
        <f>NatHistoryParameters!$B$7*BI40</f>
        <v>0.21</v>
      </c>
      <c r="BJ53" s="285">
        <f>NatHistoryParameters!$B$7*BJ40</f>
        <v>0.21</v>
      </c>
      <c r="BK53" s="285">
        <f>NatHistoryParameters!$B$7*BK40</f>
        <v>0.21</v>
      </c>
      <c r="BL53" s="285">
        <f>NatHistoryParameters!$B$7*BL40</f>
        <v>0.21</v>
      </c>
      <c r="BM53" s="285">
        <f>NatHistoryParameters!$B$7*BM40</f>
        <v>0.21</v>
      </c>
      <c r="BN53" s="285">
        <f>NatHistoryParameters!$B$7*BN40</f>
        <v>0.21</v>
      </c>
      <c r="BO53" s="285">
        <f>NatHistoryParameters!$B$7*BO40</f>
        <v>0.21</v>
      </c>
      <c r="BP53" s="285">
        <f>NatHistoryParameters!$B$7*BP40</f>
        <v>0.21</v>
      </c>
      <c r="BQ53" s="285">
        <f>NatHistoryParameters!$B$7*BQ40</f>
        <v>0.21</v>
      </c>
      <c r="BR53" s="285">
        <f>NatHistoryParameters!$B$7*BR40</f>
        <v>0.21</v>
      </c>
      <c r="BS53" s="285">
        <f>NatHistoryParameters!$B$7*BS40</f>
        <v>0.21</v>
      </c>
      <c r="BT53" s="285">
        <f>NatHistoryParameters!$B$7*BT40</f>
        <v>0.21</v>
      </c>
      <c r="BU53" s="285">
        <f>NatHistoryParameters!$B$7*BU40</f>
        <v>0.21</v>
      </c>
      <c r="BV53" s="285">
        <f>NatHistoryParameters!$B$7*BV40</f>
        <v>0.21</v>
      </c>
      <c r="BW53" s="285">
        <f>NatHistoryParameters!$B$7*BW40</f>
        <v>0.21</v>
      </c>
      <c r="BX53" s="285">
        <f>NatHistoryParameters!$B$7*BX40</f>
        <v>0.21</v>
      </c>
      <c r="BY53" s="285">
        <f>NatHistoryParameters!$B$7*BY40</f>
        <v>0.21</v>
      </c>
      <c r="BZ53" s="285">
        <f>NatHistoryParameters!$B$7*BZ40</f>
        <v>0.21</v>
      </c>
      <c r="CA53" s="285">
        <f>NatHistoryParameters!$B$7*CA40</f>
        <v>0.21</v>
      </c>
      <c r="CB53" s="285">
        <f>NatHistoryParameters!$B$7*CB40</f>
        <v>0.21</v>
      </c>
      <c r="CC53" s="285">
        <f>NatHistoryParameters!$B$7*CC40</f>
        <v>0.21</v>
      </c>
      <c r="CD53" s="285">
        <f>NatHistoryParameters!$B$7*CD40</f>
        <v>0.21</v>
      </c>
    </row>
    <row r="54" spans="1:82" s="285" customFormat="1">
      <c r="A54" s="285" t="str">
        <f>A41</f>
        <v>Medium Risk Men</v>
      </c>
      <c r="B54" s="285">
        <f>NatHistoryParameters!$B$7*B41</f>
        <v>0.21</v>
      </c>
      <c r="C54" s="285">
        <f>NatHistoryParameters!$B$7*C41</f>
        <v>0.21</v>
      </c>
      <c r="D54" s="285">
        <f>NatHistoryParameters!$B$7*D41</f>
        <v>0.21</v>
      </c>
      <c r="E54" s="285">
        <f>NatHistoryParameters!$B$7*E41</f>
        <v>0.21</v>
      </c>
      <c r="F54" s="285">
        <f>NatHistoryParameters!$B$7*F41</f>
        <v>0.21</v>
      </c>
      <c r="G54" s="285">
        <f>NatHistoryParameters!$B$7*G41</f>
        <v>0.21</v>
      </c>
      <c r="H54" s="285">
        <f>NatHistoryParameters!$B$7*H41</f>
        <v>0.21</v>
      </c>
      <c r="I54" s="285">
        <f>NatHistoryParameters!$B$7*I41</f>
        <v>0.21</v>
      </c>
      <c r="J54" s="285">
        <f>NatHistoryParameters!$B$7*J41</f>
        <v>0.21</v>
      </c>
      <c r="K54" s="285">
        <f>NatHistoryParameters!$B$7*K41</f>
        <v>0.21</v>
      </c>
      <c r="L54" s="285">
        <f>NatHistoryParameters!$B$7*L41</f>
        <v>0.21</v>
      </c>
      <c r="M54" s="285">
        <f>NatHistoryParameters!$B$7*M41</f>
        <v>0.21</v>
      </c>
      <c r="N54" s="285">
        <f>NatHistoryParameters!$B$7*N41</f>
        <v>0.21</v>
      </c>
      <c r="O54" s="285">
        <f>NatHistoryParameters!$B$7*O41</f>
        <v>0.21</v>
      </c>
      <c r="P54" s="285">
        <f>NatHistoryParameters!$B$7*P41</f>
        <v>0.21</v>
      </c>
      <c r="Q54" s="285">
        <f>NatHistoryParameters!$B$7*Q41</f>
        <v>0.21</v>
      </c>
      <c r="R54" s="285">
        <f>NatHistoryParameters!$B$7*R41</f>
        <v>0.21</v>
      </c>
      <c r="S54" s="285">
        <f>NatHistoryParameters!$B$7*S41</f>
        <v>0.21</v>
      </c>
      <c r="T54" s="285">
        <f>NatHistoryParameters!$B$7*T41</f>
        <v>0.21</v>
      </c>
      <c r="U54" s="285">
        <f>NatHistoryParameters!$B$7*U41</f>
        <v>0.21</v>
      </c>
      <c r="V54" s="285">
        <f>NatHistoryParameters!$B$7*V41</f>
        <v>0.21</v>
      </c>
      <c r="W54" s="285">
        <f>NatHistoryParameters!$B$7*W41</f>
        <v>0.21</v>
      </c>
      <c r="X54" s="285">
        <f>NatHistoryParameters!$B$7*X41</f>
        <v>0.21</v>
      </c>
      <c r="Y54" s="285">
        <f>NatHistoryParameters!$B$7*Y41</f>
        <v>0.21</v>
      </c>
      <c r="Z54" s="285">
        <f>NatHistoryParameters!$B$7*Z41</f>
        <v>0.21</v>
      </c>
      <c r="AA54" s="285">
        <f>NatHistoryParameters!$B$7*AA41</f>
        <v>0.21</v>
      </c>
      <c r="AB54" s="285">
        <f>NatHistoryParameters!$B$7*AB41</f>
        <v>0.21</v>
      </c>
      <c r="AC54" s="285">
        <f>NatHistoryParameters!$B$7*AC41</f>
        <v>0.21</v>
      </c>
      <c r="AD54" s="285">
        <f>NatHistoryParameters!$B$7*AD41</f>
        <v>0.21</v>
      </c>
      <c r="AE54" s="285">
        <f>NatHistoryParameters!$B$7*AE41</f>
        <v>0.21</v>
      </c>
      <c r="AF54" s="285">
        <f>NatHistoryParameters!$B$7*AF41</f>
        <v>0.21</v>
      </c>
      <c r="AG54" s="285">
        <f>NatHistoryParameters!$B$7*AG41</f>
        <v>0.21</v>
      </c>
      <c r="AH54" s="285">
        <f>NatHistoryParameters!$B$7*AH41</f>
        <v>0.21</v>
      </c>
      <c r="AI54" s="285">
        <f>NatHistoryParameters!$B$7*AI41</f>
        <v>0.21</v>
      </c>
      <c r="AJ54" s="285">
        <f>NatHistoryParameters!$B$7*AJ41</f>
        <v>0.21</v>
      </c>
      <c r="AK54" s="285">
        <f>NatHistoryParameters!$B$7*AK41</f>
        <v>0.21</v>
      </c>
      <c r="AL54" s="285">
        <f>NatHistoryParameters!$B$7*AL41</f>
        <v>0.21</v>
      </c>
      <c r="AM54" s="285">
        <f>NatHistoryParameters!$B$7*AM41</f>
        <v>0.21</v>
      </c>
      <c r="AN54" s="285">
        <f>NatHistoryParameters!$B$7*AN41</f>
        <v>0.21</v>
      </c>
      <c r="AO54" s="285">
        <f>NatHistoryParameters!$B$7*AO41</f>
        <v>0.21</v>
      </c>
      <c r="AP54" s="285">
        <f>NatHistoryParameters!$B$7*AP41</f>
        <v>0.21</v>
      </c>
      <c r="AQ54" s="285">
        <f>NatHistoryParameters!$B$7*AQ41</f>
        <v>0.21</v>
      </c>
      <c r="AR54" s="285">
        <f>NatHistoryParameters!$B$7*AR41</f>
        <v>0.21</v>
      </c>
      <c r="AS54" s="285">
        <f>NatHistoryParameters!$B$7*AS41</f>
        <v>0.21</v>
      </c>
      <c r="AT54" s="285">
        <f>NatHistoryParameters!$B$7*AT41</f>
        <v>0.21</v>
      </c>
      <c r="AU54" s="285">
        <f>NatHistoryParameters!$B$7*AU41</f>
        <v>0.21</v>
      </c>
      <c r="AV54" s="285">
        <f>NatHistoryParameters!$B$7*AV41</f>
        <v>0.21</v>
      </c>
      <c r="AW54" s="285">
        <f>NatHistoryParameters!$B$7*AW41</f>
        <v>0.21</v>
      </c>
      <c r="AX54" s="285">
        <f>NatHistoryParameters!$B$7*AX41</f>
        <v>0.21</v>
      </c>
      <c r="AY54" s="285">
        <f>NatHistoryParameters!$B$7*AY41</f>
        <v>0.21</v>
      </c>
      <c r="AZ54" s="285">
        <f>NatHistoryParameters!$B$7*AZ41</f>
        <v>0.21</v>
      </c>
      <c r="BA54" s="285">
        <f>NatHistoryParameters!$B$7*BA41</f>
        <v>0.21</v>
      </c>
      <c r="BB54" s="285">
        <f>NatHistoryParameters!$B$7*BB41</f>
        <v>0.21</v>
      </c>
      <c r="BC54" s="285">
        <f>NatHistoryParameters!$B$7*BC41</f>
        <v>0.21</v>
      </c>
      <c r="BD54" s="285">
        <f>NatHistoryParameters!$B$7*BD41</f>
        <v>0.21</v>
      </c>
      <c r="BE54" s="285">
        <f>NatHistoryParameters!$B$7*BE41</f>
        <v>0.21</v>
      </c>
      <c r="BF54" s="285">
        <f>NatHistoryParameters!$B$7*BF41</f>
        <v>0.21</v>
      </c>
      <c r="BG54" s="285">
        <f>NatHistoryParameters!$B$7*BG41</f>
        <v>0.21</v>
      </c>
      <c r="BH54" s="285">
        <f>NatHistoryParameters!$B$7*BH41</f>
        <v>0.21</v>
      </c>
      <c r="BI54" s="285">
        <f>NatHistoryParameters!$B$7*BI41</f>
        <v>0.21</v>
      </c>
      <c r="BJ54" s="285">
        <f>NatHistoryParameters!$B$7*BJ41</f>
        <v>0.21</v>
      </c>
      <c r="BK54" s="285">
        <f>NatHistoryParameters!$B$7*BK41</f>
        <v>0.21</v>
      </c>
      <c r="BL54" s="285">
        <f>NatHistoryParameters!$B$7*BL41</f>
        <v>0.21</v>
      </c>
      <c r="BM54" s="285">
        <f>NatHistoryParameters!$B$7*BM41</f>
        <v>0.21</v>
      </c>
      <c r="BN54" s="285">
        <f>NatHistoryParameters!$B$7*BN41</f>
        <v>0.21</v>
      </c>
      <c r="BO54" s="285">
        <f>NatHistoryParameters!$B$7*BO41</f>
        <v>0.21</v>
      </c>
      <c r="BP54" s="285">
        <f>NatHistoryParameters!$B$7*BP41</f>
        <v>0.21</v>
      </c>
      <c r="BQ54" s="285">
        <f>NatHistoryParameters!$B$7*BQ41</f>
        <v>0.21</v>
      </c>
      <c r="BR54" s="285">
        <f>NatHistoryParameters!$B$7*BR41</f>
        <v>0.21</v>
      </c>
      <c r="BS54" s="285">
        <f>NatHistoryParameters!$B$7*BS41</f>
        <v>0.21</v>
      </c>
      <c r="BT54" s="285">
        <f>NatHistoryParameters!$B$7*BT41</f>
        <v>0.21</v>
      </c>
      <c r="BU54" s="285">
        <f>NatHistoryParameters!$B$7*BU41</f>
        <v>0.21</v>
      </c>
      <c r="BV54" s="285">
        <f>NatHistoryParameters!$B$7*BV41</f>
        <v>0.21</v>
      </c>
      <c r="BW54" s="285">
        <f>NatHistoryParameters!$B$7*BW41</f>
        <v>0.21</v>
      </c>
      <c r="BX54" s="285">
        <f>NatHistoryParameters!$B$7*BX41</f>
        <v>0.21</v>
      </c>
      <c r="BY54" s="285">
        <f>NatHistoryParameters!$B$7*BY41</f>
        <v>0.21</v>
      </c>
      <c r="BZ54" s="285">
        <f>NatHistoryParameters!$B$7*BZ41</f>
        <v>0.21</v>
      </c>
      <c r="CA54" s="285">
        <f>NatHistoryParameters!$B$7*CA41</f>
        <v>0.21</v>
      </c>
      <c r="CB54" s="285">
        <f>NatHistoryParameters!$B$7*CB41</f>
        <v>0.21</v>
      </c>
      <c r="CC54" s="285">
        <f>NatHistoryParameters!$B$7*CC41</f>
        <v>0.21</v>
      </c>
      <c r="CD54" s="285">
        <f>NatHistoryParameters!$B$7*CD41</f>
        <v>0.21</v>
      </c>
    </row>
    <row r="55" spans="1:82" s="285" customFormat="1">
      <c r="A55" s="285" t="str">
        <f>A42</f>
        <v>High Risk Men</v>
      </c>
      <c r="B55" s="285">
        <f>NatHistoryParameters!$B$7*B42</f>
        <v>0.21</v>
      </c>
      <c r="C55" s="285">
        <f>NatHistoryParameters!$B$7*C42</f>
        <v>0.21</v>
      </c>
      <c r="D55" s="285">
        <f>NatHistoryParameters!$B$7*D42</f>
        <v>0.21</v>
      </c>
      <c r="E55" s="285">
        <f>NatHistoryParameters!$B$7*E42</f>
        <v>0.21</v>
      </c>
      <c r="F55" s="285">
        <f>NatHistoryParameters!$B$7*F42</f>
        <v>0.21</v>
      </c>
      <c r="G55" s="285">
        <f>NatHistoryParameters!$B$7*G42</f>
        <v>0.21</v>
      </c>
      <c r="H55" s="285">
        <f>NatHistoryParameters!$B$7*H42</f>
        <v>0.21</v>
      </c>
      <c r="I55" s="285">
        <f>NatHistoryParameters!$B$7*I42</f>
        <v>0.21</v>
      </c>
      <c r="J55" s="285">
        <f>NatHistoryParameters!$B$7*J42</f>
        <v>0.21</v>
      </c>
      <c r="K55" s="285">
        <f>NatHistoryParameters!$B$7*K42</f>
        <v>0.21</v>
      </c>
      <c r="L55" s="285">
        <f>NatHistoryParameters!$B$7*L42</f>
        <v>0.21</v>
      </c>
      <c r="M55" s="285">
        <f>NatHistoryParameters!$B$7*M42</f>
        <v>0.21</v>
      </c>
      <c r="N55" s="285">
        <f>NatHistoryParameters!$B$7*N42</f>
        <v>0.21</v>
      </c>
      <c r="O55" s="285">
        <f>NatHistoryParameters!$B$7*O42</f>
        <v>0.21</v>
      </c>
      <c r="P55" s="285">
        <f>NatHistoryParameters!$B$7*P42</f>
        <v>0.21</v>
      </c>
      <c r="Q55" s="285">
        <f>NatHistoryParameters!$B$7*Q42</f>
        <v>0.21</v>
      </c>
      <c r="R55" s="285">
        <f>NatHistoryParameters!$B$7*R42</f>
        <v>0.21</v>
      </c>
      <c r="S55" s="285">
        <f>NatHistoryParameters!$B$7*S42</f>
        <v>0.21</v>
      </c>
      <c r="T55" s="285">
        <f>NatHistoryParameters!$B$7*T42</f>
        <v>0.21</v>
      </c>
      <c r="U55" s="285">
        <f>NatHistoryParameters!$B$7*U42</f>
        <v>0.21</v>
      </c>
      <c r="V55" s="285">
        <f>NatHistoryParameters!$B$7*V42</f>
        <v>0.21</v>
      </c>
      <c r="W55" s="285">
        <f>NatHistoryParameters!$B$7*W42</f>
        <v>0.21</v>
      </c>
      <c r="X55" s="285">
        <f>NatHistoryParameters!$B$7*X42</f>
        <v>0.21</v>
      </c>
      <c r="Y55" s="285">
        <f>NatHistoryParameters!$B$7*Y42</f>
        <v>0.21</v>
      </c>
      <c r="Z55" s="285">
        <f>NatHistoryParameters!$B$7*Z42</f>
        <v>0.21</v>
      </c>
      <c r="AA55" s="285">
        <f>NatHistoryParameters!$B$7*AA42</f>
        <v>0.21</v>
      </c>
      <c r="AB55" s="285">
        <f>NatHistoryParameters!$B$7*AB42</f>
        <v>0.21</v>
      </c>
      <c r="AC55" s="285">
        <f>NatHistoryParameters!$B$7*AC42</f>
        <v>0.21</v>
      </c>
      <c r="AD55" s="285">
        <f>NatHistoryParameters!$B$7*AD42</f>
        <v>0.21</v>
      </c>
      <c r="AE55" s="285">
        <f>NatHistoryParameters!$B$7*AE42</f>
        <v>0.21</v>
      </c>
      <c r="AF55" s="285">
        <f>NatHistoryParameters!$B$7*AF42</f>
        <v>0.21</v>
      </c>
      <c r="AG55" s="285">
        <f>NatHistoryParameters!$B$7*AG42</f>
        <v>0.21</v>
      </c>
      <c r="AH55" s="285">
        <f>NatHistoryParameters!$B$7*AH42</f>
        <v>0.21</v>
      </c>
      <c r="AI55" s="285">
        <f>NatHistoryParameters!$B$7*AI42</f>
        <v>0.21</v>
      </c>
      <c r="AJ55" s="285">
        <f>NatHistoryParameters!$B$7*AJ42</f>
        <v>0.21</v>
      </c>
      <c r="AK55" s="285">
        <f>NatHistoryParameters!$B$7*AK42</f>
        <v>0.21</v>
      </c>
      <c r="AL55" s="285">
        <f>NatHistoryParameters!$B$7*AL42</f>
        <v>0.21</v>
      </c>
      <c r="AM55" s="285">
        <f>NatHistoryParameters!$B$7*AM42</f>
        <v>0.21</v>
      </c>
      <c r="AN55" s="285">
        <f>NatHistoryParameters!$B$7*AN42</f>
        <v>0.21</v>
      </c>
      <c r="AO55" s="285">
        <f>NatHistoryParameters!$B$7*AO42</f>
        <v>0.21</v>
      </c>
      <c r="AP55" s="285">
        <f>NatHistoryParameters!$B$7*AP42</f>
        <v>0.21</v>
      </c>
      <c r="AQ55" s="285">
        <f>NatHistoryParameters!$B$7*AQ42</f>
        <v>0.21</v>
      </c>
      <c r="AR55" s="285">
        <f>NatHistoryParameters!$B$7*AR42</f>
        <v>0.21</v>
      </c>
      <c r="AS55" s="285">
        <f>NatHistoryParameters!$B$7*AS42</f>
        <v>0.21</v>
      </c>
      <c r="AT55" s="285">
        <f>NatHistoryParameters!$B$7*AT42</f>
        <v>0.21</v>
      </c>
      <c r="AU55" s="285">
        <f>NatHistoryParameters!$B$7*AU42</f>
        <v>0.21</v>
      </c>
      <c r="AV55" s="285">
        <f>NatHistoryParameters!$B$7*AV42</f>
        <v>0.21</v>
      </c>
      <c r="AW55" s="285">
        <f>NatHistoryParameters!$B$7*AW42</f>
        <v>0.21</v>
      </c>
      <c r="AX55" s="285">
        <f>NatHistoryParameters!$B$7*AX42</f>
        <v>0.21</v>
      </c>
      <c r="AY55" s="285">
        <f>NatHistoryParameters!$B$7*AY42</f>
        <v>0.21</v>
      </c>
      <c r="AZ55" s="285">
        <f>NatHistoryParameters!$B$7*AZ42</f>
        <v>0.21</v>
      </c>
      <c r="BA55" s="285">
        <f>NatHistoryParameters!$B$7*BA42</f>
        <v>0.21</v>
      </c>
      <c r="BB55" s="285">
        <f>NatHistoryParameters!$B$7*BB42</f>
        <v>0.21</v>
      </c>
      <c r="BC55" s="285">
        <f>NatHistoryParameters!$B$7*BC42</f>
        <v>0.21</v>
      </c>
      <c r="BD55" s="285">
        <f>NatHistoryParameters!$B$7*BD42</f>
        <v>0.21</v>
      </c>
      <c r="BE55" s="285">
        <f>NatHistoryParameters!$B$7*BE42</f>
        <v>0.21</v>
      </c>
      <c r="BF55" s="285">
        <f>NatHistoryParameters!$B$7*BF42</f>
        <v>0.21</v>
      </c>
      <c r="BG55" s="285">
        <f>NatHistoryParameters!$B$7*BG42</f>
        <v>0.21</v>
      </c>
      <c r="BH55" s="285">
        <f>NatHistoryParameters!$B$7*BH42</f>
        <v>0.21</v>
      </c>
      <c r="BI55" s="285">
        <f>NatHistoryParameters!$B$7*BI42</f>
        <v>0.21</v>
      </c>
      <c r="BJ55" s="285">
        <f>NatHistoryParameters!$B$7*BJ42</f>
        <v>0.21</v>
      </c>
      <c r="BK55" s="285">
        <f>NatHistoryParameters!$B$7*BK42</f>
        <v>0.21</v>
      </c>
      <c r="BL55" s="285">
        <f>NatHistoryParameters!$B$7*BL42</f>
        <v>0.21</v>
      </c>
      <c r="BM55" s="285">
        <f>NatHistoryParameters!$B$7*BM42</f>
        <v>0.21</v>
      </c>
      <c r="BN55" s="285">
        <f>NatHistoryParameters!$B$7*BN42</f>
        <v>0.21</v>
      </c>
      <c r="BO55" s="285">
        <f>NatHistoryParameters!$B$7*BO42</f>
        <v>0.21</v>
      </c>
      <c r="BP55" s="285">
        <f>NatHistoryParameters!$B$7*BP42</f>
        <v>0.21</v>
      </c>
      <c r="BQ55" s="285">
        <f>NatHistoryParameters!$B$7*BQ42</f>
        <v>0.21</v>
      </c>
      <c r="BR55" s="285">
        <f>NatHistoryParameters!$B$7*BR42</f>
        <v>0.21</v>
      </c>
      <c r="BS55" s="285">
        <f>NatHistoryParameters!$B$7*BS42</f>
        <v>0.21</v>
      </c>
      <c r="BT55" s="285">
        <f>NatHistoryParameters!$B$7*BT42</f>
        <v>0.21</v>
      </c>
      <c r="BU55" s="285">
        <f>NatHistoryParameters!$B$7*BU42</f>
        <v>0.21</v>
      </c>
      <c r="BV55" s="285">
        <f>NatHistoryParameters!$B$7*BV42</f>
        <v>0.21</v>
      </c>
      <c r="BW55" s="285">
        <f>NatHistoryParameters!$B$7*BW42</f>
        <v>0.21</v>
      </c>
      <c r="BX55" s="285">
        <f>NatHistoryParameters!$B$7*BX42</f>
        <v>0.21</v>
      </c>
      <c r="BY55" s="285">
        <f>NatHistoryParameters!$B$7*BY42</f>
        <v>0.21</v>
      </c>
      <c r="BZ55" s="285">
        <f>NatHistoryParameters!$B$7*BZ42</f>
        <v>0.21</v>
      </c>
      <c r="CA55" s="285">
        <f>NatHistoryParameters!$B$7*CA42</f>
        <v>0.21</v>
      </c>
      <c r="CB55" s="285">
        <f>NatHistoryParameters!$B$7*CB42</f>
        <v>0.21</v>
      </c>
      <c r="CC55" s="285">
        <f>NatHistoryParameters!$B$7*CC42</f>
        <v>0.21</v>
      </c>
      <c r="CD55" s="285">
        <f>NatHistoryParameters!$B$7*CD42</f>
        <v>0.21</v>
      </c>
    </row>
    <row r="56" spans="1:82" s="298" customFormat="1">
      <c r="A56" s="298" t="str">
        <f>A43</f>
        <v>MSM</v>
      </c>
      <c r="B56" s="285">
        <f>NatHistoryParameters!$B$7*B43</f>
        <v>0.21</v>
      </c>
      <c r="C56" s="285">
        <f>NatHistoryParameters!$B$7*C43</f>
        <v>0.21</v>
      </c>
      <c r="D56" s="285">
        <f>NatHistoryParameters!$B$7*D43</f>
        <v>0.21</v>
      </c>
      <c r="E56" s="285">
        <f>NatHistoryParameters!$B$7*E43</f>
        <v>0.21</v>
      </c>
      <c r="F56" s="285">
        <f>NatHistoryParameters!$B$7*F43</f>
        <v>0.21</v>
      </c>
      <c r="G56" s="285">
        <f>NatHistoryParameters!$B$7*G43</f>
        <v>0.21</v>
      </c>
      <c r="H56" s="285">
        <f>NatHistoryParameters!$B$7*H43</f>
        <v>0.21</v>
      </c>
      <c r="I56" s="285">
        <f>NatHistoryParameters!$B$7*I43</f>
        <v>0.21</v>
      </c>
      <c r="J56" s="285">
        <f>NatHistoryParameters!$B$7*J43</f>
        <v>0.21</v>
      </c>
      <c r="K56" s="285">
        <f>NatHistoryParameters!$B$7*K43</f>
        <v>0.21</v>
      </c>
      <c r="L56" s="285">
        <f>NatHistoryParameters!$B$7*L43</f>
        <v>0.21</v>
      </c>
      <c r="M56" s="285">
        <f>NatHistoryParameters!$B$7*M43</f>
        <v>0.21</v>
      </c>
      <c r="N56" s="285">
        <f>NatHistoryParameters!$B$7*N43</f>
        <v>0.21</v>
      </c>
      <c r="O56" s="285">
        <f>NatHistoryParameters!$B$7*O43</f>
        <v>0.21</v>
      </c>
      <c r="P56" s="285">
        <f>NatHistoryParameters!$B$7*P43</f>
        <v>0.21</v>
      </c>
      <c r="Q56" s="285">
        <f>NatHistoryParameters!$B$7*Q43</f>
        <v>0.21</v>
      </c>
      <c r="R56" s="285">
        <f>NatHistoryParameters!$B$7*R43</f>
        <v>0.21</v>
      </c>
      <c r="S56" s="285">
        <f>NatHistoryParameters!$B$7*S43</f>
        <v>0.21</v>
      </c>
      <c r="T56" s="285">
        <f>NatHistoryParameters!$B$7*T43</f>
        <v>0.21</v>
      </c>
      <c r="U56" s="285">
        <f>NatHistoryParameters!$B$7*U43</f>
        <v>0.21</v>
      </c>
      <c r="V56" s="285">
        <f>NatHistoryParameters!$B$7*V43</f>
        <v>0.21</v>
      </c>
      <c r="W56" s="285">
        <f>NatHistoryParameters!$B$7*W43</f>
        <v>0.21</v>
      </c>
      <c r="X56" s="285">
        <f>NatHistoryParameters!$B$7*X43</f>
        <v>0.21</v>
      </c>
      <c r="Y56" s="285">
        <f>NatHistoryParameters!$B$7*Y43</f>
        <v>0.21</v>
      </c>
      <c r="Z56" s="285">
        <f>NatHistoryParameters!$B$7*Z43</f>
        <v>0.21</v>
      </c>
      <c r="AA56" s="285">
        <f>NatHistoryParameters!$B$7*AA43</f>
        <v>0.21</v>
      </c>
      <c r="AB56" s="285">
        <f>NatHistoryParameters!$B$7*AB43</f>
        <v>0.21</v>
      </c>
      <c r="AC56" s="285">
        <f>NatHistoryParameters!$B$7*AC43</f>
        <v>0.21</v>
      </c>
      <c r="AD56" s="285">
        <f>NatHistoryParameters!$B$7*AD43</f>
        <v>0.21</v>
      </c>
      <c r="AE56" s="285">
        <f>NatHistoryParameters!$B$7*AE43</f>
        <v>0.21</v>
      </c>
      <c r="AF56" s="285">
        <f>NatHistoryParameters!$B$7*AF43</f>
        <v>0.21</v>
      </c>
      <c r="AG56" s="285">
        <f>NatHistoryParameters!$B$7*AG43</f>
        <v>0.21</v>
      </c>
      <c r="AH56" s="285">
        <f>NatHistoryParameters!$B$7*AH43</f>
        <v>0.21</v>
      </c>
      <c r="AI56" s="285">
        <f>NatHistoryParameters!$B$7*AI43</f>
        <v>0.21</v>
      </c>
      <c r="AJ56" s="285">
        <f>NatHistoryParameters!$B$7*AJ43</f>
        <v>0.21</v>
      </c>
      <c r="AK56" s="285">
        <f>NatHistoryParameters!$B$7*AK43</f>
        <v>0.21</v>
      </c>
      <c r="AL56" s="285">
        <f>NatHistoryParameters!$B$7*AL43</f>
        <v>0.21</v>
      </c>
      <c r="AM56" s="285">
        <f>NatHistoryParameters!$B$7*AM43</f>
        <v>0.21</v>
      </c>
      <c r="AN56" s="285">
        <f>NatHistoryParameters!$B$7*AN43</f>
        <v>0.21</v>
      </c>
      <c r="AO56" s="285">
        <f>NatHistoryParameters!$B$7*AO43</f>
        <v>0.21</v>
      </c>
      <c r="AP56" s="285">
        <f>NatHistoryParameters!$B$7*AP43</f>
        <v>0.21</v>
      </c>
      <c r="AQ56" s="285">
        <f>NatHistoryParameters!$B$7*AQ43</f>
        <v>0.21</v>
      </c>
      <c r="AR56" s="285">
        <f>NatHistoryParameters!$B$7*AR43</f>
        <v>0.21</v>
      </c>
      <c r="AS56" s="285">
        <f>NatHistoryParameters!$B$7*AS43</f>
        <v>0.21</v>
      </c>
      <c r="AT56" s="285">
        <f>NatHistoryParameters!$B$7*AT43</f>
        <v>0.21</v>
      </c>
      <c r="AU56" s="285">
        <f>NatHistoryParameters!$B$7*AU43</f>
        <v>0.21</v>
      </c>
      <c r="AV56" s="285">
        <f>NatHistoryParameters!$B$7*AV43</f>
        <v>0.21</v>
      </c>
      <c r="AW56" s="285">
        <f>NatHistoryParameters!$B$7*AW43</f>
        <v>0.21</v>
      </c>
      <c r="AX56" s="285">
        <f>NatHistoryParameters!$B$7*AX43</f>
        <v>0.21</v>
      </c>
      <c r="AY56" s="285">
        <f>NatHistoryParameters!$B$7*AY43</f>
        <v>0.21</v>
      </c>
      <c r="AZ56" s="285">
        <f>NatHistoryParameters!$B$7*AZ43</f>
        <v>0.21</v>
      </c>
      <c r="BA56" s="285">
        <f>NatHistoryParameters!$B$7*BA43</f>
        <v>0.21</v>
      </c>
      <c r="BB56" s="285">
        <f>NatHistoryParameters!$B$7*BB43</f>
        <v>0.21</v>
      </c>
      <c r="BC56" s="285">
        <f>NatHistoryParameters!$B$7*BC43</f>
        <v>0.21</v>
      </c>
      <c r="BD56" s="285">
        <f>NatHistoryParameters!$B$7*BD43</f>
        <v>0.21</v>
      </c>
      <c r="BE56" s="285">
        <f>NatHistoryParameters!$B$7*BE43</f>
        <v>0.21</v>
      </c>
      <c r="BF56" s="285">
        <f>NatHistoryParameters!$B$7*BF43</f>
        <v>0.21</v>
      </c>
      <c r="BG56" s="285">
        <f>NatHistoryParameters!$B$7*BG43</f>
        <v>0.21</v>
      </c>
      <c r="BH56" s="285">
        <f>NatHistoryParameters!$B$7*BH43</f>
        <v>0.21</v>
      </c>
      <c r="BI56" s="285">
        <f>NatHistoryParameters!$B$7*BI43</f>
        <v>0.21</v>
      </c>
      <c r="BJ56" s="285">
        <f>NatHistoryParameters!$B$7*BJ43</f>
        <v>0.21</v>
      </c>
      <c r="BK56" s="285">
        <f>NatHistoryParameters!$B$7*BK43</f>
        <v>0.21</v>
      </c>
      <c r="BL56" s="285">
        <f>NatHistoryParameters!$B$7*BL43</f>
        <v>0.21</v>
      </c>
      <c r="BM56" s="285">
        <f>NatHistoryParameters!$B$7*BM43</f>
        <v>0.21</v>
      </c>
      <c r="BN56" s="285">
        <f>NatHistoryParameters!$B$7*BN43</f>
        <v>0.21</v>
      </c>
      <c r="BO56" s="285">
        <f>NatHistoryParameters!$B$7*BO43</f>
        <v>0.21</v>
      </c>
      <c r="BP56" s="285">
        <f>NatHistoryParameters!$B$7*BP43</f>
        <v>0.21</v>
      </c>
      <c r="BQ56" s="285">
        <f>NatHistoryParameters!$B$7*BQ43</f>
        <v>0.21</v>
      </c>
      <c r="BR56" s="285">
        <f>NatHistoryParameters!$B$7*BR43</f>
        <v>0.21</v>
      </c>
      <c r="BS56" s="285">
        <f>NatHistoryParameters!$B$7*BS43</f>
        <v>0.21</v>
      </c>
      <c r="BT56" s="285">
        <f>NatHistoryParameters!$B$7*BT43</f>
        <v>0.21</v>
      </c>
      <c r="BU56" s="285">
        <f>NatHistoryParameters!$B$7*BU43</f>
        <v>0.21</v>
      </c>
      <c r="BV56" s="285">
        <f>NatHistoryParameters!$B$7*BV43</f>
        <v>0.21</v>
      </c>
      <c r="BW56" s="285">
        <f>NatHistoryParameters!$B$7*BW43</f>
        <v>0.21</v>
      </c>
      <c r="BX56" s="285">
        <f>NatHistoryParameters!$B$7*BX43</f>
        <v>0.21</v>
      </c>
      <c r="BY56" s="285">
        <f>NatHistoryParameters!$B$7*BY43</f>
        <v>0.21</v>
      </c>
      <c r="BZ56" s="285">
        <f>NatHistoryParameters!$B$7*BZ43</f>
        <v>0.21</v>
      </c>
      <c r="CA56" s="285">
        <f>NatHistoryParameters!$B$7*CA43</f>
        <v>0.21</v>
      </c>
      <c r="CB56" s="285">
        <f>NatHistoryParameters!$B$7*CB43</f>
        <v>0.21</v>
      </c>
      <c r="CC56" s="285">
        <f>NatHistoryParameters!$B$7*CC43</f>
        <v>0.21</v>
      </c>
      <c r="CD56" s="285">
        <f>NatHistoryParameters!$B$7*CD43</f>
        <v>0.21</v>
      </c>
    </row>
    <row r="57" spans="1:82" s="5" customFormat="1">
      <c r="A57" s="288"/>
      <c r="D57" s="285"/>
      <c r="E57" s="285"/>
      <c r="F57" s="285"/>
      <c r="G57" s="285"/>
      <c r="H57" s="285"/>
      <c r="I57" s="285"/>
      <c r="J57" s="285"/>
      <c r="K57" s="285"/>
      <c r="L57" s="285"/>
      <c r="M57" s="285"/>
      <c r="N57" s="285"/>
      <c r="O57" s="285"/>
    </row>
    <row r="58" spans="1:82" s="285" customFormat="1">
      <c r="A58" s="286"/>
      <c r="Q58" s="284" t="s">
        <v>169</v>
      </c>
    </row>
    <row r="59" spans="1:82" s="5" customFormat="1">
      <c r="A59" s="289" t="s">
        <v>129</v>
      </c>
      <c r="Q59" s="5" t="s">
        <v>221</v>
      </c>
    </row>
    <row r="60" spans="1:82" s="285" customFormat="1">
      <c r="A60" s="287" t="str">
        <f>A47</f>
        <v>Women</v>
      </c>
      <c r="Q60" s="5" t="s">
        <v>251</v>
      </c>
    </row>
    <row r="61" spans="1:82" s="285" customFormat="1">
      <c r="A61" s="285" t="str">
        <f>A48</f>
        <v>Low Risk Women</v>
      </c>
      <c r="B61" s="290">
        <f>ContactTracing!C10*ContactTracing!C18</f>
        <v>0</v>
      </c>
      <c r="C61" s="290">
        <f>ContactTracing!D10*ContactTracing!D18</f>
        <v>0</v>
      </c>
      <c r="D61" s="290">
        <f>ContactTracing!E10*ContactTracing!E18</f>
        <v>0</v>
      </c>
      <c r="E61" s="290">
        <f>ContactTracing!F10*ContactTracing!F18</f>
        <v>0</v>
      </c>
      <c r="F61" s="290">
        <f>ContactTracing!G10*ContactTracing!G18</f>
        <v>0</v>
      </c>
      <c r="G61" s="290">
        <f>ContactTracing!H10*ContactTracing!H18</f>
        <v>0</v>
      </c>
      <c r="H61" s="290">
        <f>ContactTracing!I10*ContactTracing!I18</f>
        <v>0</v>
      </c>
      <c r="I61" s="290">
        <f>ContactTracing!J10*ContactTracing!J18</f>
        <v>0</v>
      </c>
      <c r="J61" s="290">
        <f>ContactTracing!K10*ContactTracing!K18</f>
        <v>0</v>
      </c>
      <c r="K61" s="290">
        <f>ContactTracing!L10*ContactTracing!L18</f>
        <v>0</v>
      </c>
      <c r="L61" s="290">
        <f>ContactTracing!M10*ContactTracing!M18</f>
        <v>0</v>
      </c>
      <c r="M61" s="290">
        <f>ContactTracing!N10*ContactTracing!N18</f>
        <v>0</v>
      </c>
      <c r="N61" s="290">
        <f>ContactTracing!O10*ContactTracing!O18</f>
        <v>0</v>
      </c>
      <c r="O61" s="290">
        <f>ContactTracing!P10*ContactTracing!P18</f>
        <v>0</v>
      </c>
      <c r="P61" s="290">
        <f>ContactTracing!Q10*ContactTracing!Q18</f>
        <v>0</v>
      </c>
      <c r="Q61" s="290">
        <f>ContactTracing!R10*ContactTracing!R18</f>
        <v>0</v>
      </c>
      <c r="R61" s="290">
        <f>ContactTracing!S10*ContactTracing!S18</f>
        <v>0</v>
      </c>
      <c r="S61" s="290">
        <f>ContactTracing!T10*ContactTracing!T18</f>
        <v>0</v>
      </c>
      <c r="T61" s="290">
        <f>ContactTracing!U10*ContactTracing!U18</f>
        <v>0</v>
      </c>
      <c r="U61" s="290">
        <f>ContactTracing!V10*ContactTracing!V18</f>
        <v>0</v>
      </c>
      <c r="V61" s="290">
        <f>ContactTracing!W10*ContactTracing!W18</f>
        <v>0</v>
      </c>
      <c r="W61" s="290">
        <f>ContactTracing!X10*ContactTracing!X18</f>
        <v>0</v>
      </c>
      <c r="X61" s="290">
        <f>ContactTracing!Y10*ContactTracing!Y18</f>
        <v>0</v>
      </c>
      <c r="Y61" s="290">
        <f>ContactTracing!Z10*ContactTracing!Z18</f>
        <v>0</v>
      </c>
      <c r="Z61" s="290">
        <f>ContactTracing!AA10*ContactTracing!AA18</f>
        <v>0</v>
      </c>
      <c r="AA61" s="290">
        <f>ContactTracing!AB10*ContactTracing!AB18</f>
        <v>0</v>
      </c>
      <c r="AB61" s="290">
        <f>ContactTracing!AC10*ContactTracing!AC18</f>
        <v>0</v>
      </c>
      <c r="AC61" s="290">
        <f>ContactTracing!AD10*ContactTracing!AD18</f>
        <v>0</v>
      </c>
      <c r="AD61" s="290">
        <f>ContactTracing!AE10*ContactTracing!AE18</f>
        <v>0</v>
      </c>
      <c r="AE61" s="290">
        <f>ContactTracing!AF10*ContactTracing!AF18</f>
        <v>0</v>
      </c>
      <c r="AF61" s="290">
        <f>ContactTracing!AG10*ContactTracing!AG18</f>
        <v>0</v>
      </c>
      <c r="AG61" s="290">
        <f>ContactTracing!AH10*ContactTracing!AH18</f>
        <v>0</v>
      </c>
      <c r="AH61" s="290">
        <f>ContactTracing!AI10*ContactTracing!AI18</f>
        <v>0</v>
      </c>
      <c r="AI61" s="290">
        <f>ContactTracing!AJ10*ContactTracing!AJ18</f>
        <v>0</v>
      </c>
      <c r="AJ61" s="290">
        <f>ContactTracing!AK10*ContactTracing!AK18</f>
        <v>0</v>
      </c>
      <c r="AK61" s="290">
        <f>ContactTracing!AL10*ContactTracing!AL18</f>
        <v>0</v>
      </c>
      <c r="AL61" s="290">
        <f>ContactTracing!AM10*ContactTracing!AM18</f>
        <v>0</v>
      </c>
      <c r="AM61" s="290">
        <f>ContactTracing!AN10*ContactTracing!AN18</f>
        <v>0</v>
      </c>
      <c r="AN61" s="290">
        <f>ContactTracing!AO10*ContactTracing!AO18</f>
        <v>0</v>
      </c>
      <c r="AO61" s="290">
        <f>ContactTracing!AP10*ContactTracing!AP18</f>
        <v>0</v>
      </c>
      <c r="AP61" s="290">
        <f>ContactTracing!AQ10*ContactTracing!AQ18</f>
        <v>0</v>
      </c>
      <c r="AQ61" s="290">
        <f>ContactTracing!AR10*ContactTracing!AR18</f>
        <v>0</v>
      </c>
      <c r="AR61" s="290">
        <f>ContactTracing!AS10*ContactTracing!AS18</f>
        <v>0</v>
      </c>
      <c r="AS61" s="290">
        <f>ContactTracing!AT10*ContactTracing!AT18</f>
        <v>0</v>
      </c>
      <c r="AT61" s="290">
        <f>ContactTracing!AU10*ContactTracing!AU18</f>
        <v>0</v>
      </c>
      <c r="AU61" s="290">
        <f>ContactTracing!AV10*ContactTracing!AV18</f>
        <v>0</v>
      </c>
      <c r="AV61" s="290">
        <f>ContactTracing!AW10*ContactTracing!AW18</f>
        <v>0</v>
      </c>
      <c r="AW61" s="290">
        <f>ContactTracing!AX10*ContactTracing!AX18</f>
        <v>0</v>
      </c>
      <c r="AX61" s="290">
        <f>ContactTracing!AY10*ContactTracing!AY18</f>
        <v>0</v>
      </c>
      <c r="AY61" s="290">
        <f>ContactTracing!AZ10*ContactTracing!AZ18</f>
        <v>0</v>
      </c>
      <c r="AZ61" s="290">
        <f>ContactTracing!BA10*ContactTracing!BA18</f>
        <v>0</v>
      </c>
      <c r="BA61" s="290">
        <f>ContactTracing!BB10*ContactTracing!BB18</f>
        <v>0</v>
      </c>
      <c r="BB61" s="290">
        <f>ContactTracing!BC10*ContactTracing!BC18</f>
        <v>0</v>
      </c>
      <c r="BC61" s="290">
        <f>ContactTracing!BD10*ContactTracing!BD18</f>
        <v>0</v>
      </c>
      <c r="BD61" s="290">
        <f>ContactTracing!BE10*ContactTracing!BE18</f>
        <v>0</v>
      </c>
      <c r="BE61" s="290">
        <f>ContactTracing!BF10*ContactTracing!BF18</f>
        <v>0</v>
      </c>
      <c r="BF61" s="290">
        <f>ContactTracing!BG10*ContactTracing!BG18</f>
        <v>0</v>
      </c>
      <c r="BG61" s="290">
        <f>ContactTracing!BH10*ContactTracing!BH18</f>
        <v>0</v>
      </c>
      <c r="BH61" s="290">
        <f>ContactTracing!BI10*ContactTracing!BI18</f>
        <v>0</v>
      </c>
      <c r="BI61" s="290">
        <f>ContactTracing!BJ10*ContactTracing!BJ18</f>
        <v>0</v>
      </c>
      <c r="BJ61" s="290">
        <f>ContactTracing!BK10*ContactTracing!BK18</f>
        <v>0</v>
      </c>
      <c r="BK61" s="290">
        <f>ContactTracing!BL10*ContactTracing!BL18</f>
        <v>0</v>
      </c>
      <c r="BL61" s="290">
        <f>ContactTracing!BM10*ContactTracing!BM18</f>
        <v>0</v>
      </c>
      <c r="BM61" s="290">
        <f>ContactTracing!BN10*ContactTracing!BN18</f>
        <v>0</v>
      </c>
      <c r="BN61" s="290">
        <f>ContactTracing!BO10*ContactTracing!BO18</f>
        <v>0</v>
      </c>
      <c r="BO61" s="290">
        <f>ContactTracing!BP10*ContactTracing!BP18</f>
        <v>0</v>
      </c>
      <c r="BP61" s="290">
        <f>ContactTracing!BQ10*ContactTracing!BQ18</f>
        <v>0</v>
      </c>
      <c r="BQ61" s="290">
        <f>ContactTracing!BR10*ContactTracing!BR18</f>
        <v>0</v>
      </c>
      <c r="BR61" s="290">
        <f>ContactTracing!BS10*ContactTracing!BS18</f>
        <v>0</v>
      </c>
      <c r="BS61" s="290">
        <f>ContactTracing!BT10*ContactTracing!BT18</f>
        <v>0</v>
      </c>
      <c r="BT61" s="290">
        <f>ContactTracing!BU10*ContactTracing!BU18</f>
        <v>0</v>
      </c>
      <c r="BU61" s="290">
        <f>ContactTracing!BV10*ContactTracing!BV18</f>
        <v>0</v>
      </c>
      <c r="BV61" s="290">
        <f>ContactTracing!BW10*ContactTracing!BW18</f>
        <v>0</v>
      </c>
      <c r="BW61" s="290">
        <f>ContactTracing!BX10*ContactTracing!BX18</f>
        <v>0</v>
      </c>
      <c r="BX61" s="290">
        <f>ContactTracing!BY10*ContactTracing!BY18</f>
        <v>0</v>
      </c>
      <c r="BY61" s="290">
        <f>ContactTracing!BZ10*ContactTracing!BZ18</f>
        <v>0</v>
      </c>
      <c r="BZ61" s="290">
        <f>ContactTracing!CA10*ContactTracing!CA18</f>
        <v>0</v>
      </c>
      <c r="CA61" s="290">
        <f>ContactTracing!CB10*ContactTracing!CB18</f>
        <v>0</v>
      </c>
      <c r="CB61" s="290">
        <f>ContactTracing!CC10*ContactTracing!CC18</f>
        <v>0</v>
      </c>
      <c r="CC61" s="290">
        <f>ContactTracing!CD10*ContactTracing!CD18</f>
        <v>0</v>
      </c>
      <c r="CD61" s="290">
        <f>ContactTracing!CE10*ContactTracing!CE18</f>
        <v>0</v>
      </c>
    </row>
    <row r="62" spans="1:82" s="285" customFormat="1">
      <c r="A62" s="285" t="str">
        <f>A49</f>
        <v>Medium Risk Women</v>
      </c>
      <c r="B62" s="290">
        <f>ContactTracing!C11*ContactTracing!C19</f>
        <v>0</v>
      </c>
      <c r="C62" s="290">
        <f>ContactTracing!D11*ContactTracing!D19</f>
        <v>0</v>
      </c>
      <c r="D62" s="290">
        <f>ContactTracing!E11*ContactTracing!E19</f>
        <v>0</v>
      </c>
      <c r="E62" s="290">
        <f>ContactTracing!F11*ContactTracing!F19</f>
        <v>0</v>
      </c>
      <c r="F62" s="290">
        <f>ContactTracing!G11*ContactTracing!G19</f>
        <v>0</v>
      </c>
      <c r="G62" s="290">
        <f>ContactTracing!H11*ContactTracing!H19</f>
        <v>0</v>
      </c>
      <c r="H62" s="290">
        <f>ContactTracing!I11*ContactTracing!I19</f>
        <v>0</v>
      </c>
      <c r="I62" s="290">
        <f>ContactTracing!J11*ContactTracing!J19</f>
        <v>0</v>
      </c>
      <c r="J62" s="290">
        <f>ContactTracing!K11*ContactTracing!K19</f>
        <v>0</v>
      </c>
      <c r="K62" s="290">
        <f>ContactTracing!L11*ContactTracing!L19</f>
        <v>0</v>
      </c>
      <c r="L62" s="290">
        <f>ContactTracing!M11*ContactTracing!M19</f>
        <v>0</v>
      </c>
      <c r="M62" s="290">
        <f>ContactTracing!N11*ContactTracing!N19</f>
        <v>0</v>
      </c>
      <c r="N62" s="290">
        <f>ContactTracing!O11*ContactTracing!O19</f>
        <v>0</v>
      </c>
      <c r="O62" s="290">
        <f>ContactTracing!P11*ContactTracing!P19</f>
        <v>0</v>
      </c>
      <c r="P62" s="290">
        <f>ContactTracing!Q11*ContactTracing!Q19</f>
        <v>0</v>
      </c>
      <c r="Q62" s="290">
        <f>ContactTracing!R11*ContactTracing!R19</f>
        <v>0</v>
      </c>
      <c r="R62" s="290">
        <f>ContactTracing!S11*ContactTracing!S19</f>
        <v>0</v>
      </c>
      <c r="S62" s="290">
        <f>ContactTracing!T11*ContactTracing!T19</f>
        <v>0</v>
      </c>
      <c r="T62" s="290">
        <f>ContactTracing!U11*ContactTracing!U19</f>
        <v>0</v>
      </c>
      <c r="U62" s="290">
        <f>ContactTracing!V11*ContactTracing!V19</f>
        <v>0</v>
      </c>
      <c r="V62" s="290">
        <f>ContactTracing!W11*ContactTracing!W19</f>
        <v>0</v>
      </c>
      <c r="W62" s="290">
        <f>ContactTracing!X11*ContactTracing!X19</f>
        <v>0</v>
      </c>
      <c r="X62" s="290">
        <f>ContactTracing!Y11*ContactTracing!Y19</f>
        <v>0</v>
      </c>
      <c r="Y62" s="290">
        <f>ContactTracing!Z11*ContactTracing!Z19</f>
        <v>0</v>
      </c>
      <c r="Z62" s="290">
        <f>ContactTracing!AA11*ContactTracing!AA19</f>
        <v>0</v>
      </c>
      <c r="AA62" s="290">
        <f>ContactTracing!AB11*ContactTracing!AB19</f>
        <v>0</v>
      </c>
      <c r="AB62" s="290">
        <f>ContactTracing!AC11*ContactTracing!AC19</f>
        <v>0</v>
      </c>
      <c r="AC62" s="290">
        <f>ContactTracing!AD11*ContactTracing!AD19</f>
        <v>0</v>
      </c>
      <c r="AD62" s="290">
        <f>ContactTracing!AE11*ContactTracing!AE19</f>
        <v>0</v>
      </c>
      <c r="AE62" s="290">
        <f>ContactTracing!AF11*ContactTracing!AF19</f>
        <v>0</v>
      </c>
      <c r="AF62" s="290">
        <f>ContactTracing!AG11*ContactTracing!AG19</f>
        <v>0</v>
      </c>
      <c r="AG62" s="290">
        <f>ContactTracing!AH11*ContactTracing!AH19</f>
        <v>0</v>
      </c>
      <c r="AH62" s="290">
        <f>ContactTracing!AI11*ContactTracing!AI19</f>
        <v>0</v>
      </c>
      <c r="AI62" s="290">
        <f>ContactTracing!AJ11*ContactTracing!AJ19</f>
        <v>0</v>
      </c>
      <c r="AJ62" s="290">
        <f>ContactTracing!AK11*ContactTracing!AK19</f>
        <v>0</v>
      </c>
      <c r="AK62" s="290">
        <f>ContactTracing!AL11*ContactTracing!AL19</f>
        <v>0</v>
      </c>
      <c r="AL62" s="290">
        <f>ContactTracing!AM11*ContactTracing!AM19</f>
        <v>0</v>
      </c>
      <c r="AM62" s="290">
        <f>ContactTracing!AN11*ContactTracing!AN19</f>
        <v>0</v>
      </c>
      <c r="AN62" s="290">
        <f>ContactTracing!AO11*ContactTracing!AO19</f>
        <v>0</v>
      </c>
      <c r="AO62" s="290">
        <f>ContactTracing!AP11*ContactTracing!AP19</f>
        <v>0</v>
      </c>
      <c r="AP62" s="290">
        <f>ContactTracing!AQ11*ContactTracing!AQ19</f>
        <v>0</v>
      </c>
      <c r="AQ62" s="290">
        <f>ContactTracing!AR11*ContactTracing!AR19</f>
        <v>0</v>
      </c>
      <c r="AR62" s="290">
        <f>ContactTracing!AS11*ContactTracing!AS19</f>
        <v>0</v>
      </c>
      <c r="AS62" s="290">
        <f>ContactTracing!AT11*ContactTracing!AT19</f>
        <v>0</v>
      </c>
      <c r="AT62" s="290">
        <f>ContactTracing!AU11*ContactTracing!AU19</f>
        <v>0</v>
      </c>
      <c r="AU62" s="290">
        <f>ContactTracing!AV11*ContactTracing!AV19</f>
        <v>0</v>
      </c>
      <c r="AV62" s="290">
        <f>ContactTracing!AW11*ContactTracing!AW19</f>
        <v>0</v>
      </c>
      <c r="AW62" s="290">
        <f>ContactTracing!AX11*ContactTracing!AX19</f>
        <v>0</v>
      </c>
      <c r="AX62" s="290">
        <f>ContactTracing!AY11*ContactTracing!AY19</f>
        <v>0</v>
      </c>
      <c r="AY62" s="290">
        <f>ContactTracing!AZ11*ContactTracing!AZ19</f>
        <v>0</v>
      </c>
      <c r="AZ62" s="290">
        <f>ContactTracing!BA11*ContactTracing!BA19</f>
        <v>0</v>
      </c>
      <c r="BA62" s="290">
        <f>ContactTracing!BB11*ContactTracing!BB19</f>
        <v>0</v>
      </c>
      <c r="BB62" s="290">
        <f>ContactTracing!BC11*ContactTracing!BC19</f>
        <v>0</v>
      </c>
      <c r="BC62" s="290">
        <f>ContactTracing!BD11*ContactTracing!BD19</f>
        <v>0</v>
      </c>
      <c r="BD62" s="290">
        <f>ContactTracing!BE11*ContactTracing!BE19</f>
        <v>0</v>
      </c>
      <c r="BE62" s="290">
        <f>ContactTracing!BF11*ContactTracing!BF19</f>
        <v>0</v>
      </c>
      <c r="BF62" s="290">
        <f>ContactTracing!BG11*ContactTracing!BG19</f>
        <v>0</v>
      </c>
      <c r="BG62" s="290">
        <f>ContactTracing!BH11*ContactTracing!BH19</f>
        <v>0</v>
      </c>
      <c r="BH62" s="290">
        <f>ContactTracing!BI11*ContactTracing!BI19</f>
        <v>0</v>
      </c>
      <c r="BI62" s="290">
        <f>ContactTracing!BJ11*ContactTracing!BJ19</f>
        <v>0</v>
      </c>
      <c r="BJ62" s="290">
        <f>ContactTracing!BK11*ContactTracing!BK19</f>
        <v>0</v>
      </c>
      <c r="BK62" s="290">
        <f>ContactTracing!BL11*ContactTracing!BL19</f>
        <v>0</v>
      </c>
      <c r="BL62" s="290">
        <f>ContactTracing!BM11*ContactTracing!BM19</f>
        <v>0</v>
      </c>
      <c r="BM62" s="290">
        <f>ContactTracing!BN11*ContactTracing!BN19</f>
        <v>0</v>
      </c>
      <c r="BN62" s="290">
        <f>ContactTracing!BO11*ContactTracing!BO19</f>
        <v>0</v>
      </c>
      <c r="BO62" s="290">
        <f>ContactTracing!BP11*ContactTracing!BP19</f>
        <v>0</v>
      </c>
      <c r="BP62" s="290">
        <f>ContactTracing!BQ11*ContactTracing!BQ19</f>
        <v>0</v>
      </c>
      <c r="BQ62" s="290">
        <f>ContactTracing!BR11*ContactTracing!BR19</f>
        <v>0</v>
      </c>
      <c r="BR62" s="290">
        <f>ContactTracing!BS11*ContactTracing!BS19</f>
        <v>0</v>
      </c>
      <c r="BS62" s="290">
        <f>ContactTracing!BT11*ContactTracing!BT19</f>
        <v>0</v>
      </c>
      <c r="BT62" s="290">
        <f>ContactTracing!BU11*ContactTracing!BU19</f>
        <v>0</v>
      </c>
      <c r="BU62" s="290">
        <f>ContactTracing!BV11*ContactTracing!BV19</f>
        <v>0</v>
      </c>
      <c r="BV62" s="290">
        <f>ContactTracing!BW11*ContactTracing!BW19</f>
        <v>0</v>
      </c>
      <c r="BW62" s="290">
        <f>ContactTracing!BX11*ContactTracing!BX19</f>
        <v>0</v>
      </c>
      <c r="BX62" s="290">
        <f>ContactTracing!BY11*ContactTracing!BY19</f>
        <v>0</v>
      </c>
      <c r="BY62" s="290">
        <f>ContactTracing!BZ11*ContactTracing!BZ19</f>
        <v>0</v>
      </c>
      <c r="BZ62" s="290">
        <f>ContactTracing!CA11*ContactTracing!CA19</f>
        <v>0</v>
      </c>
      <c r="CA62" s="290">
        <f>ContactTracing!CB11*ContactTracing!CB19</f>
        <v>0</v>
      </c>
      <c r="CB62" s="290">
        <f>ContactTracing!CC11*ContactTracing!CC19</f>
        <v>0</v>
      </c>
      <c r="CC62" s="290">
        <f>ContactTracing!CD11*ContactTracing!CD19</f>
        <v>0</v>
      </c>
      <c r="CD62" s="290">
        <f>ContactTracing!CE11*ContactTracing!CE19</f>
        <v>0</v>
      </c>
    </row>
    <row r="63" spans="1:82" s="285" customFormat="1">
      <c r="A63" s="285" t="str">
        <f>A50</f>
        <v>High Risk Women (FSW)</v>
      </c>
      <c r="B63" s="290">
        <f>ContactTracing!C12*ContactTracing!C20</f>
        <v>0</v>
      </c>
      <c r="C63" s="290">
        <f>ContactTracing!D12*ContactTracing!D20</f>
        <v>0</v>
      </c>
      <c r="D63" s="290">
        <f>ContactTracing!E12*ContactTracing!E20</f>
        <v>0</v>
      </c>
      <c r="E63" s="290">
        <f>ContactTracing!F12*ContactTracing!F20</f>
        <v>0</v>
      </c>
      <c r="F63" s="290">
        <f>ContactTracing!G12*ContactTracing!G20</f>
        <v>0</v>
      </c>
      <c r="G63" s="290">
        <f>ContactTracing!H12*ContactTracing!H20</f>
        <v>0</v>
      </c>
      <c r="H63" s="290">
        <f>ContactTracing!I12*ContactTracing!I20</f>
        <v>0</v>
      </c>
      <c r="I63" s="290">
        <f>ContactTracing!J12*ContactTracing!J20</f>
        <v>0</v>
      </c>
      <c r="J63" s="290">
        <f>ContactTracing!K12*ContactTracing!K20</f>
        <v>0</v>
      </c>
      <c r="K63" s="290">
        <f>ContactTracing!L12*ContactTracing!L20</f>
        <v>0</v>
      </c>
      <c r="L63" s="290">
        <f>ContactTracing!M12*ContactTracing!M20</f>
        <v>0</v>
      </c>
      <c r="M63" s="290">
        <f>ContactTracing!N12*ContactTracing!N20</f>
        <v>0</v>
      </c>
      <c r="N63" s="290">
        <f>ContactTracing!O12*ContactTracing!O20</f>
        <v>0</v>
      </c>
      <c r="O63" s="290">
        <f>ContactTracing!P12*ContactTracing!P20</f>
        <v>0</v>
      </c>
      <c r="P63" s="290">
        <f>ContactTracing!Q12*ContactTracing!Q20</f>
        <v>0</v>
      </c>
      <c r="Q63" s="290">
        <f>ContactTracing!R12*ContactTracing!R20</f>
        <v>0</v>
      </c>
      <c r="R63" s="290">
        <f>ContactTracing!S12*ContactTracing!S20</f>
        <v>0</v>
      </c>
      <c r="S63" s="290">
        <f>ContactTracing!T12*ContactTracing!T20</f>
        <v>0</v>
      </c>
      <c r="T63" s="290">
        <f>ContactTracing!U12*ContactTracing!U20</f>
        <v>0</v>
      </c>
      <c r="U63" s="290">
        <f>ContactTracing!V12*ContactTracing!V20</f>
        <v>0</v>
      </c>
      <c r="V63" s="290">
        <f>ContactTracing!W12*ContactTracing!W20</f>
        <v>0</v>
      </c>
      <c r="W63" s="290">
        <f>ContactTracing!X12*ContactTracing!X20</f>
        <v>0</v>
      </c>
      <c r="X63" s="290">
        <f>ContactTracing!Y12*ContactTracing!Y20</f>
        <v>0</v>
      </c>
      <c r="Y63" s="290">
        <f>ContactTracing!Z12*ContactTracing!Z20</f>
        <v>0</v>
      </c>
      <c r="Z63" s="290">
        <f>ContactTracing!AA12*ContactTracing!AA20</f>
        <v>0</v>
      </c>
      <c r="AA63" s="290">
        <f>ContactTracing!AB12*ContactTracing!AB20</f>
        <v>0</v>
      </c>
      <c r="AB63" s="290">
        <f>ContactTracing!AC12*ContactTracing!AC20</f>
        <v>0</v>
      </c>
      <c r="AC63" s="290">
        <f>ContactTracing!AD12*ContactTracing!AD20</f>
        <v>0</v>
      </c>
      <c r="AD63" s="290">
        <f>ContactTracing!AE12*ContactTracing!AE20</f>
        <v>0</v>
      </c>
      <c r="AE63" s="290">
        <f>ContactTracing!AF12*ContactTracing!AF20</f>
        <v>0</v>
      </c>
      <c r="AF63" s="290">
        <f>ContactTracing!AG12*ContactTracing!AG20</f>
        <v>0</v>
      </c>
      <c r="AG63" s="290">
        <f>ContactTracing!AH12*ContactTracing!AH20</f>
        <v>0</v>
      </c>
      <c r="AH63" s="290">
        <f>ContactTracing!AI12*ContactTracing!AI20</f>
        <v>0</v>
      </c>
      <c r="AI63" s="290">
        <f>ContactTracing!AJ12*ContactTracing!AJ20</f>
        <v>0</v>
      </c>
      <c r="AJ63" s="290">
        <f>ContactTracing!AK12*ContactTracing!AK20</f>
        <v>0</v>
      </c>
      <c r="AK63" s="290">
        <f>ContactTracing!AL12*ContactTracing!AL20</f>
        <v>0</v>
      </c>
      <c r="AL63" s="290">
        <f>ContactTracing!AM12*ContactTracing!AM20</f>
        <v>0</v>
      </c>
      <c r="AM63" s="290">
        <f>ContactTracing!AN12*ContactTracing!AN20</f>
        <v>0</v>
      </c>
      <c r="AN63" s="290">
        <f>ContactTracing!AO12*ContactTracing!AO20</f>
        <v>0</v>
      </c>
      <c r="AO63" s="290">
        <f>ContactTracing!AP12*ContactTracing!AP20</f>
        <v>0</v>
      </c>
      <c r="AP63" s="290">
        <f>ContactTracing!AQ12*ContactTracing!AQ20</f>
        <v>0</v>
      </c>
      <c r="AQ63" s="290">
        <f>ContactTracing!AR12*ContactTracing!AR20</f>
        <v>0</v>
      </c>
      <c r="AR63" s="290">
        <f>ContactTracing!AS12*ContactTracing!AS20</f>
        <v>0</v>
      </c>
      <c r="AS63" s="290">
        <f>ContactTracing!AT12*ContactTracing!AT20</f>
        <v>0</v>
      </c>
      <c r="AT63" s="290">
        <f>ContactTracing!AU12*ContactTracing!AU20</f>
        <v>0</v>
      </c>
      <c r="AU63" s="290">
        <f>ContactTracing!AV12*ContactTracing!AV20</f>
        <v>0</v>
      </c>
      <c r="AV63" s="290">
        <f>ContactTracing!AW12*ContactTracing!AW20</f>
        <v>0</v>
      </c>
      <c r="AW63" s="290">
        <f>ContactTracing!AX12*ContactTracing!AX20</f>
        <v>0</v>
      </c>
      <c r="AX63" s="290">
        <f>ContactTracing!AY12*ContactTracing!AY20</f>
        <v>0</v>
      </c>
      <c r="AY63" s="290">
        <f>ContactTracing!AZ12*ContactTracing!AZ20</f>
        <v>0</v>
      </c>
      <c r="AZ63" s="290">
        <f>ContactTracing!BA12*ContactTracing!BA20</f>
        <v>0</v>
      </c>
      <c r="BA63" s="290">
        <f>ContactTracing!BB12*ContactTracing!BB20</f>
        <v>0</v>
      </c>
      <c r="BB63" s="290">
        <f>ContactTracing!BC12*ContactTracing!BC20</f>
        <v>0</v>
      </c>
      <c r="BC63" s="290">
        <f>ContactTracing!BD12*ContactTracing!BD20</f>
        <v>0</v>
      </c>
      <c r="BD63" s="290">
        <f>ContactTracing!BE12*ContactTracing!BE20</f>
        <v>0</v>
      </c>
      <c r="BE63" s="290">
        <f>ContactTracing!BF12*ContactTracing!BF20</f>
        <v>0</v>
      </c>
      <c r="BF63" s="290">
        <f>ContactTracing!BG12*ContactTracing!BG20</f>
        <v>0</v>
      </c>
      <c r="BG63" s="290">
        <f>ContactTracing!BH12*ContactTracing!BH20</f>
        <v>0</v>
      </c>
      <c r="BH63" s="290">
        <f>ContactTracing!BI12*ContactTracing!BI20</f>
        <v>0</v>
      </c>
      <c r="BI63" s="290">
        <f>ContactTracing!BJ12*ContactTracing!BJ20</f>
        <v>0</v>
      </c>
      <c r="BJ63" s="290">
        <f>ContactTracing!BK12*ContactTracing!BK20</f>
        <v>0</v>
      </c>
      <c r="BK63" s="290">
        <f>ContactTracing!BL12*ContactTracing!BL20</f>
        <v>0</v>
      </c>
      <c r="BL63" s="290">
        <f>ContactTracing!BM12*ContactTracing!BM20</f>
        <v>0</v>
      </c>
      <c r="BM63" s="290">
        <f>ContactTracing!BN12*ContactTracing!BN20</f>
        <v>0</v>
      </c>
      <c r="BN63" s="290">
        <f>ContactTracing!BO12*ContactTracing!BO20</f>
        <v>0</v>
      </c>
      <c r="BO63" s="290">
        <f>ContactTracing!BP12*ContactTracing!BP20</f>
        <v>0</v>
      </c>
      <c r="BP63" s="290">
        <f>ContactTracing!BQ12*ContactTracing!BQ20</f>
        <v>0</v>
      </c>
      <c r="BQ63" s="290">
        <f>ContactTracing!BR12*ContactTracing!BR20</f>
        <v>0</v>
      </c>
      <c r="BR63" s="290">
        <f>ContactTracing!BS12*ContactTracing!BS20</f>
        <v>0</v>
      </c>
      <c r="BS63" s="290">
        <f>ContactTracing!BT12*ContactTracing!BT20</f>
        <v>0</v>
      </c>
      <c r="BT63" s="290">
        <f>ContactTracing!BU12*ContactTracing!BU20</f>
        <v>0</v>
      </c>
      <c r="BU63" s="290">
        <f>ContactTracing!BV12*ContactTracing!BV20</f>
        <v>0</v>
      </c>
      <c r="BV63" s="290">
        <f>ContactTracing!BW12*ContactTracing!BW20</f>
        <v>0</v>
      </c>
      <c r="BW63" s="290">
        <f>ContactTracing!BX12*ContactTracing!BX20</f>
        <v>0</v>
      </c>
      <c r="BX63" s="290">
        <f>ContactTracing!BY12*ContactTracing!BY20</f>
        <v>0</v>
      </c>
      <c r="BY63" s="290">
        <f>ContactTracing!BZ12*ContactTracing!BZ20</f>
        <v>0</v>
      </c>
      <c r="BZ63" s="290">
        <f>ContactTracing!CA12*ContactTracing!CA20</f>
        <v>0</v>
      </c>
      <c r="CA63" s="290">
        <f>ContactTracing!CB12*ContactTracing!CB20</f>
        <v>0</v>
      </c>
      <c r="CB63" s="290">
        <f>ContactTracing!CC12*ContactTracing!CC20</f>
        <v>0</v>
      </c>
      <c r="CC63" s="290">
        <f>ContactTracing!CD12*ContactTracing!CD20</f>
        <v>0</v>
      </c>
      <c r="CD63" s="290">
        <f>ContactTracing!CE12*ContactTracing!CE20</f>
        <v>0</v>
      </c>
    </row>
    <row r="64" spans="1:82" s="285" customFormat="1">
      <c r="A64" s="286"/>
    </row>
    <row r="65" spans="1:82" s="285" customFormat="1">
      <c r="A65" s="287" t="str">
        <f t="shared" ref="A65:A68" si="15">A52</f>
        <v>Men</v>
      </c>
    </row>
    <row r="66" spans="1:82" s="285" customFormat="1">
      <c r="A66" s="285" t="str">
        <f t="shared" si="15"/>
        <v>Low Risk Men</v>
      </c>
      <c r="B66" s="290">
        <f>ContactTracing!C6*ContactTracing!C14</f>
        <v>0</v>
      </c>
      <c r="C66" s="290">
        <f>ContactTracing!D6*ContactTracing!D14</f>
        <v>0</v>
      </c>
      <c r="D66" s="290">
        <f>ContactTracing!E6*ContactTracing!E14</f>
        <v>0</v>
      </c>
      <c r="E66" s="290">
        <f>ContactTracing!F6*ContactTracing!F14</f>
        <v>0</v>
      </c>
      <c r="F66" s="290">
        <f>ContactTracing!G6*ContactTracing!G14</f>
        <v>0</v>
      </c>
      <c r="G66" s="290">
        <f>ContactTracing!H6*ContactTracing!H14</f>
        <v>0</v>
      </c>
      <c r="H66" s="290">
        <f>ContactTracing!I6*ContactTracing!I14</f>
        <v>0</v>
      </c>
      <c r="I66" s="290">
        <f>ContactTracing!J6*ContactTracing!J14</f>
        <v>0</v>
      </c>
      <c r="J66" s="290">
        <f>ContactTracing!K6*ContactTracing!K14</f>
        <v>0</v>
      </c>
      <c r="K66" s="290">
        <f>ContactTracing!L6*ContactTracing!L14</f>
        <v>0</v>
      </c>
      <c r="L66" s="290">
        <f>ContactTracing!M6*ContactTracing!M14</f>
        <v>0</v>
      </c>
      <c r="M66" s="290">
        <f>ContactTracing!N6*ContactTracing!N14</f>
        <v>0</v>
      </c>
      <c r="N66" s="290">
        <f>ContactTracing!O6*ContactTracing!O14</f>
        <v>0</v>
      </c>
      <c r="O66" s="290">
        <f>ContactTracing!P6*ContactTracing!P14</f>
        <v>0</v>
      </c>
      <c r="P66" s="290">
        <f>ContactTracing!Q6*ContactTracing!Q14</f>
        <v>0</v>
      </c>
      <c r="Q66" s="290">
        <f>ContactTracing!R6*ContactTracing!R14</f>
        <v>0</v>
      </c>
      <c r="R66" s="290">
        <f>ContactTracing!S6*ContactTracing!S14</f>
        <v>0</v>
      </c>
      <c r="S66" s="290">
        <f>ContactTracing!T6*ContactTracing!T14</f>
        <v>0</v>
      </c>
      <c r="T66" s="290">
        <f>ContactTracing!U6*ContactTracing!U14</f>
        <v>0</v>
      </c>
      <c r="U66" s="290">
        <f>ContactTracing!V6*ContactTracing!V14</f>
        <v>0</v>
      </c>
      <c r="V66" s="290">
        <f>ContactTracing!W6*ContactTracing!W14</f>
        <v>0</v>
      </c>
      <c r="W66" s="290">
        <f>ContactTracing!X6*ContactTracing!X14</f>
        <v>0</v>
      </c>
      <c r="X66" s="290">
        <f>ContactTracing!Y6*ContactTracing!Y14</f>
        <v>0</v>
      </c>
      <c r="Y66" s="290">
        <f>ContactTracing!Z6*ContactTracing!Z14</f>
        <v>0</v>
      </c>
      <c r="Z66" s="290">
        <f>ContactTracing!AA6*ContactTracing!AA14</f>
        <v>0</v>
      </c>
      <c r="AA66" s="290">
        <f>ContactTracing!AB6*ContactTracing!AB14</f>
        <v>0</v>
      </c>
      <c r="AB66" s="290">
        <f>ContactTracing!AC6*ContactTracing!AC14</f>
        <v>0</v>
      </c>
      <c r="AC66" s="290">
        <f>ContactTracing!AD6*ContactTracing!AD14</f>
        <v>0</v>
      </c>
      <c r="AD66" s="290">
        <f>ContactTracing!AE6*ContactTracing!AE14</f>
        <v>0</v>
      </c>
      <c r="AE66" s="290">
        <f>ContactTracing!AF6*ContactTracing!AF14</f>
        <v>0</v>
      </c>
      <c r="AF66" s="290">
        <f>ContactTracing!AG6*ContactTracing!AG14</f>
        <v>0</v>
      </c>
      <c r="AG66" s="290">
        <f>ContactTracing!AH6*ContactTracing!AH14</f>
        <v>0</v>
      </c>
      <c r="AH66" s="290">
        <f>ContactTracing!AI6*ContactTracing!AI14</f>
        <v>0</v>
      </c>
      <c r="AI66" s="290">
        <f>ContactTracing!AJ6*ContactTracing!AJ14</f>
        <v>0</v>
      </c>
      <c r="AJ66" s="290">
        <f>ContactTracing!AK6*ContactTracing!AK14</f>
        <v>0</v>
      </c>
      <c r="AK66" s="290">
        <f>ContactTracing!AL6*ContactTracing!AL14</f>
        <v>0</v>
      </c>
      <c r="AL66" s="290">
        <f>ContactTracing!AM6*ContactTracing!AM14</f>
        <v>0</v>
      </c>
      <c r="AM66" s="290">
        <f>ContactTracing!AN6*ContactTracing!AN14</f>
        <v>0</v>
      </c>
      <c r="AN66" s="290">
        <f>ContactTracing!AO6*ContactTracing!AO14</f>
        <v>0</v>
      </c>
      <c r="AO66" s="290">
        <f>ContactTracing!AP6*ContactTracing!AP14</f>
        <v>0</v>
      </c>
      <c r="AP66" s="290">
        <f>ContactTracing!AQ6*ContactTracing!AQ14</f>
        <v>0</v>
      </c>
      <c r="AQ66" s="290">
        <f>ContactTracing!AR6*ContactTracing!AR14</f>
        <v>0</v>
      </c>
      <c r="AR66" s="290">
        <f>ContactTracing!AS6*ContactTracing!AS14</f>
        <v>0</v>
      </c>
      <c r="AS66" s="290">
        <f>ContactTracing!AT6*ContactTracing!AT14</f>
        <v>0</v>
      </c>
      <c r="AT66" s="290">
        <f>ContactTracing!AU6*ContactTracing!AU14</f>
        <v>0</v>
      </c>
      <c r="AU66" s="290">
        <f>ContactTracing!AV6*ContactTracing!AV14</f>
        <v>0</v>
      </c>
      <c r="AV66" s="290">
        <f>ContactTracing!AW6*ContactTracing!AW14</f>
        <v>0</v>
      </c>
      <c r="AW66" s="290">
        <f>ContactTracing!AX6*ContactTracing!AX14</f>
        <v>0</v>
      </c>
      <c r="AX66" s="290">
        <f>ContactTracing!AY6*ContactTracing!AY14</f>
        <v>0</v>
      </c>
      <c r="AY66" s="290">
        <f>ContactTracing!AZ6*ContactTracing!AZ14</f>
        <v>0</v>
      </c>
      <c r="AZ66" s="290">
        <f>ContactTracing!BA6*ContactTracing!BA14</f>
        <v>0</v>
      </c>
      <c r="BA66" s="290">
        <f>ContactTracing!BB6*ContactTracing!BB14</f>
        <v>0</v>
      </c>
      <c r="BB66" s="290">
        <f>ContactTracing!BC6*ContactTracing!BC14</f>
        <v>0</v>
      </c>
      <c r="BC66" s="290">
        <f>ContactTracing!BD6*ContactTracing!BD14</f>
        <v>0</v>
      </c>
      <c r="BD66" s="290">
        <f>ContactTracing!BE6*ContactTracing!BE14</f>
        <v>0</v>
      </c>
      <c r="BE66" s="290">
        <f>ContactTracing!BF6*ContactTracing!BF14</f>
        <v>0</v>
      </c>
      <c r="BF66" s="290">
        <f>ContactTracing!BG6*ContactTracing!BG14</f>
        <v>0</v>
      </c>
      <c r="BG66" s="290">
        <f>ContactTracing!BH6*ContactTracing!BH14</f>
        <v>0</v>
      </c>
      <c r="BH66" s="290">
        <f>ContactTracing!BI6*ContactTracing!BI14</f>
        <v>0</v>
      </c>
      <c r="BI66" s="290">
        <f>ContactTracing!BJ6*ContactTracing!BJ14</f>
        <v>0</v>
      </c>
      <c r="BJ66" s="290">
        <f>ContactTracing!BK6*ContactTracing!BK14</f>
        <v>0</v>
      </c>
      <c r="BK66" s="290">
        <f>ContactTracing!BL6*ContactTracing!BL14</f>
        <v>0</v>
      </c>
      <c r="BL66" s="290">
        <f>ContactTracing!BM6*ContactTracing!BM14</f>
        <v>0</v>
      </c>
      <c r="BM66" s="290">
        <f>ContactTracing!BN6*ContactTracing!BN14</f>
        <v>0</v>
      </c>
      <c r="BN66" s="290">
        <f>ContactTracing!BO6*ContactTracing!BO14</f>
        <v>0</v>
      </c>
      <c r="BO66" s="290">
        <f>ContactTracing!BP6*ContactTracing!BP14</f>
        <v>0</v>
      </c>
      <c r="BP66" s="290">
        <f>ContactTracing!BQ6*ContactTracing!BQ14</f>
        <v>0</v>
      </c>
      <c r="BQ66" s="290">
        <f>ContactTracing!BR6*ContactTracing!BR14</f>
        <v>0</v>
      </c>
      <c r="BR66" s="290">
        <f>ContactTracing!BS6*ContactTracing!BS14</f>
        <v>0</v>
      </c>
      <c r="BS66" s="290">
        <f>ContactTracing!BT6*ContactTracing!BT14</f>
        <v>0</v>
      </c>
      <c r="BT66" s="290">
        <f>ContactTracing!BU6*ContactTracing!BU14</f>
        <v>0</v>
      </c>
      <c r="BU66" s="290">
        <f>ContactTracing!BV6*ContactTracing!BV14</f>
        <v>0</v>
      </c>
      <c r="BV66" s="290">
        <f>ContactTracing!BW6*ContactTracing!BW14</f>
        <v>0</v>
      </c>
      <c r="BW66" s="290">
        <f>ContactTracing!BX6*ContactTracing!BX14</f>
        <v>0</v>
      </c>
      <c r="BX66" s="290">
        <f>ContactTracing!BY6*ContactTracing!BY14</f>
        <v>0</v>
      </c>
      <c r="BY66" s="290">
        <f>ContactTracing!BZ6*ContactTracing!BZ14</f>
        <v>0</v>
      </c>
      <c r="BZ66" s="290">
        <f>ContactTracing!CA6*ContactTracing!CA14</f>
        <v>0</v>
      </c>
      <c r="CA66" s="290">
        <f>ContactTracing!CB6*ContactTracing!CB14</f>
        <v>0</v>
      </c>
      <c r="CB66" s="290">
        <f>ContactTracing!CC6*ContactTracing!CC14</f>
        <v>0</v>
      </c>
      <c r="CC66" s="290">
        <f>ContactTracing!CD6*ContactTracing!CD14</f>
        <v>0</v>
      </c>
      <c r="CD66" s="290">
        <f>ContactTracing!CE6*ContactTracing!CE14</f>
        <v>0</v>
      </c>
    </row>
    <row r="67" spans="1:82" s="285" customFormat="1">
      <c r="A67" s="285" t="str">
        <f t="shared" si="15"/>
        <v>Medium Risk Men</v>
      </c>
      <c r="B67" s="290">
        <f>ContactTracing!C7*ContactTracing!C15</f>
        <v>0</v>
      </c>
      <c r="C67" s="290">
        <f>ContactTracing!D7*ContactTracing!D15</f>
        <v>0</v>
      </c>
      <c r="D67" s="290">
        <f>ContactTracing!E7*ContactTracing!E15</f>
        <v>0</v>
      </c>
      <c r="E67" s="290">
        <f>ContactTracing!F7*ContactTracing!F15</f>
        <v>0</v>
      </c>
      <c r="F67" s="290">
        <f>ContactTracing!G7*ContactTracing!G15</f>
        <v>0</v>
      </c>
      <c r="G67" s="290">
        <f>ContactTracing!H7*ContactTracing!H15</f>
        <v>0</v>
      </c>
      <c r="H67" s="290">
        <f>ContactTracing!I7*ContactTracing!I15</f>
        <v>0</v>
      </c>
      <c r="I67" s="290">
        <f>ContactTracing!J7*ContactTracing!J15</f>
        <v>0</v>
      </c>
      <c r="J67" s="290">
        <f>ContactTracing!K7*ContactTracing!K15</f>
        <v>0</v>
      </c>
      <c r="K67" s="290">
        <f>ContactTracing!L7*ContactTracing!L15</f>
        <v>0</v>
      </c>
      <c r="L67" s="290">
        <f>ContactTracing!M7*ContactTracing!M15</f>
        <v>0</v>
      </c>
      <c r="M67" s="290">
        <f>ContactTracing!N7*ContactTracing!N15</f>
        <v>0</v>
      </c>
      <c r="N67" s="290">
        <f>ContactTracing!O7*ContactTracing!O15</f>
        <v>0</v>
      </c>
      <c r="O67" s="290">
        <f>ContactTracing!P7*ContactTracing!P15</f>
        <v>0</v>
      </c>
      <c r="P67" s="290">
        <f>ContactTracing!Q7*ContactTracing!Q15</f>
        <v>0</v>
      </c>
      <c r="Q67" s="290">
        <f>ContactTracing!R7*ContactTracing!R15</f>
        <v>0</v>
      </c>
      <c r="R67" s="290">
        <f>ContactTracing!S7*ContactTracing!S15</f>
        <v>0</v>
      </c>
      <c r="S67" s="290">
        <f>ContactTracing!T7*ContactTracing!T15</f>
        <v>0</v>
      </c>
      <c r="T67" s="290">
        <f>ContactTracing!U7*ContactTracing!U15</f>
        <v>0</v>
      </c>
      <c r="U67" s="290">
        <f>ContactTracing!V7*ContactTracing!V15</f>
        <v>0</v>
      </c>
      <c r="V67" s="290">
        <f>ContactTracing!W7*ContactTracing!W15</f>
        <v>0</v>
      </c>
      <c r="W67" s="290">
        <f>ContactTracing!X7*ContactTracing!X15</f>
        <v>0</v>
      </c>
      <c r="X67" s="290">
        <f>ContactTracing!Y7*ContactTracing!Y15</f>
        <v>0</v>
      </c>
      <c r="Y67" s="290">
        <f>ContactTracing!Z7*ContactTracing!Z15</f>
        <v>0</v>
      </c>
      <c r="Z67" s="290">
        <f>ContactTracing!AA7*ContactTracing!AA15</f>
        <v>0</v>
      </c>
      <c r="AA67" s="290">
        <f>ContactTracing!AB7*ContactTracing!AB15</f>
        <v>0</v>
      </c>
      <c r="AB67" s="290">
        <f>ContactTracing!AC7*ContactTracing!AC15</f>
        <v>0</v>
      </c>
      <c r="AC67" s="290">
        <f>ContactTracing!AD7*ContactTracing!AD15</f>
        <v>0</v>
      </c>
      <c r="AD67" s="290">
        <f>ContactTracing!AE7*ContactTracing!AE15</f>
        <v>0</v>
      </c>
      <c r="AE67" s="290">
        <f>ContactTracing!AF7*ContactTracing!AF15</f>
        <v>0</v>
      </c>
      <c r="AF67" s="290">
        <f>ContactTracing!AG7*ContactTracing!AG15</f>
        <v>0</v>
      </c>
      <c r="AG67" s="290">
        <f>ContactTracing!AH7*ContactTracing!AH15</f>
        <v>0</v>
      </c>
      <c r="AH67" s="290">
        <f>ContactTracing!AI7*ContactTracing!AI15</f>
        <v>0</v>
      </c>
      <c r="AI67" s="290">
        <f>ContactTracing!AJ7*ContactTracing!AJ15</f>
        <v>0</v>
      </c>
      <c r="AJ67" s="290">
        <f>ContactTracing!AK7*ContactTracing!AK15</f>
        <v>0</v>
      </c>
      <c r="AK67" s="290">
        <f>ContactTracing!AL7*ContactTracing!AL15</f>
        <v>0</v>
      </c>
      <c r="AL67" s="290">
        <f>ContactTracing!AM7*ContactTracing!AM15</f>
        <v>0</v>
      </c>
      <c r="AM67" s="290">
        <f>ContactTracing!AN7*ContactTracing!AN15</f>
        <v>0</v>
      </c>
      <c r="AN67" s="290">
        <f>ContactTracing!AO7*ContactTracing!AO15</f>
        <v>0</v>
      </c>
      <c r="AO67" s="290">
        <f>ContactTracing!AP7*ContactTracing!AP15</f>
        <v>0</v>
      </c>
      <c r="AP67" s="290">
        <f>ContactTracing!AQ7*ContactTracing!AQ15</f>
        <v>0</v>
      </c>
      <c r="AQ67" s="290">
        <f>ContactTracing!AR7*ContactTracing!AR15</f>
        <v>0</v>
      </c>
      <c r="AR67" s="290">
        <f>ContactTracing!AS7*ContactTracing!AS15</f>
        <v>0</v>
      </c>
      <c r="AS67" s="290">
        <f>ContactTracing!AT7*ContactTracing!AT15</f>
        <v>0</v>
      </c>
      <c r="AT67" s="290">
        <f>ContactTracing!AU7*ContactTracing!AU15</f>
        <v>0</v>
      </c>
      <c r="AU67" s="290">
        <f>ContactTracing!AV7*ContactTracing!AV15</f>
        <v>0</v>
      </c>
      <c r="AV67" s="290">
        <f>ContactTracing!AW7*ContactTracing!AW15</f>
        <v>0</v>
      </c>
      <c r="AW67" s="290">
        <f>ContactTracing!AX7*ContactTracing!AX15</f>
        <v>0</v>
      </c>
      <c r="AX67" s="290">
        <f>ContactTracing!AY7*ContactTracing!AY15</f>
        <v>0</v>
      </c>
      <c r="AY67" s="290">
        <f>ContactTracing!AZ7*ContactTracing!AZ15</f>
        <v>0</v>
      </c>
      <c r="AZ67" s="290">
        <f>ContactTracing!BA7*ContactTracing!BA15</f>
        <v>0</v>
      </c>
      <c r="BA67" s="290">
        <f>ContactTracing!BB7*ContactTracing!BB15</f>
        <v>0</v>
      </c>
      <c r="BB67" s="290">
        <f>ContactTracing!BC7*ContactTracing!BC15</f>
        <v>0</v>
      </c>
      <c r="BC67" s="290">
        <f>ContactTracing!BD7*ContactTracing!BD15</f>
        <v>0</v>
      </c>
      <c r="BD67" s="290">
        <f>ContactTracing!BE7*ContactTracing!BE15</f>
        <v>0</v>
      </c>
      <c r="BE67" s="290">
        <f>ContactTracing!BF7*ContactTracing!BF15</f>
        <v>0</v>
      </c>
      <c r="BF67" s="290">
        <f>ContactTracing!BG7*ContactTracing!BG15</f>
        <v>0</v>
      </c>
      <c r="BG67" s="290">
        <f>ContactTracing!BH7*ContactTracing!BH15</f>
        <v>0</v>
      </c>
      <c r="BH67" s="290">
        <f>ContactTracing!BI7*ContactTracing!BI15</f>
        <v>0</v>
      </c>
      <c r="BI67" s="290">
        <f>ContactTracing!BJ7*ContactTracing!BJ15</f>
        <v>0</v>
      </c>
      <c r="BJ67" s="290">
        <f>ContactTracing!BK7*ContactTracing!BK15</f>
        <v>0</v>
      </c>
      <c r="BK67" s="290">
        <f>ContactTracing!BL7*ContactTracing!BL15</f>
        <v>0</v>
      </c>
      <c r="BL67" s="290">
        <f>ContactTracing!BM7*ContactTracing!BM15</f>
        <v>0</v>
      </c>
      <c r="BM67" s="290">
        <f>ContactTracing!BN7*ContactTracing!BN15</f>
        <v>0</v>
      </c>
      <c r="BN67" s="290">
        <f>ContactTracing!BO7*ContactTracing!BO15</f>
        <v>0</v>
      </c>
      <c r="BO67" s="290">
        <f>ContactTracing!BP7*ContactTracing!BP15</f>
        <v>0</v>
      </c>
      <c r="BP67" s="290">
        <f>ContactTracing!BQ7*ContactTracing!BQ15</f>
        <v>0</v>
      </c>
      <c r="BQ67" s="290">
        <f>ContactTracing!BR7*ContactTracing!BR15</f>
        <v>0</v>
      </c>
      <c r="BR67" s="290">
        <f>ContactTracing!BS7*ContactTracing!BS15</f>
        <v>0</v>
      </c>
      <c r="BS67" s="290">
        <f>ContactTracing!BT7*ContactTracing!BT15</f>
        <v>0</v>
      </c>
      <c r="BT67" s="290">
        <f>ContactTracing!BU7*ContactTracing!BU15</f>
        <v>0</v>
      </c>
      <c r="BU67" s="290">
        <f>ContactTracing!BV7*ContactTracing!BV15</f>
        <v>0</v>
      </c>
      <c r="BV67" s="290">
        <f>ContactTracing!BW7*ContactTracing!BW15</f>
        <v>0</v>
      </c>
      <c r="BW67" s="290">
        <f>ContactTracing!BX7*ContactTracing!BX15</f>
        <v>0</v>
      </c>
      <c r="BX67" s="290">
        <f>ContactTracing!BY7*ContactTracing!BY15</f>
        <v>0</v>
      </c>
      <c r="BY67" s="290">
        <f>ContactTracing!BZ7*ContactTracing!BZ15</f>
        <v>0</v>
      </c>
      <c r="BZ67" s="290">
        <f>ContactTracing!CA7*ContactTracing!CA15</f>
        <v>0</v>
      </c>
      <c r="CA67" s="290">
        <f>ContactTracing!CB7*ContactTracing!CB15</f>
        <v>0</v>
      </c>
      <c r="CB67" s="290">
        <f>ContactTracing!CC7*ContactTracing!CC15</f>
        <v>0</v>
      </c>
      <c r="CC67" s="290">
        <f>ContactTracing!CD7*ContactTracing!CD15</f>
        <v>0</v>
      </c>
      <c r="CD67" s="290">
        <f>ContactTracing!CE7*ContactTracing!CE15</f>
        <v>0</v>
      </c>
    </row>
    <row r="68" spans="1:82" s="285" customFormat="1">
      <c r="A68" s="285" t="str">
        <f t="shared" si="15"/>
        <v>High Risk Men</v>
      </c>
      <c r="B68" s="290">
        <f>ContactTracing!C8*ContactTracing!C16</f>
        <v>0</v>
      </c>
      <c r="C68" s="290">
        <f>ContactTracing!D8*ContactTracing!D16</f>
        <v>0</v>
      </c>
      <c r="D68" s="290">
        <f>ContactTracing!E8*ContactTracing!E16</f>
        <v>0</v>
      </c>
      <c r="E68" s="290">
        <f>ContactTracing!F8*ContactTracing!F16</f>
        <v>0</v>
      </c>
      <c r="F68" s="290">
        <f>ContactTracing!G8*ContactTracing!G16</f>
        <v>0</v>
      </c>
      <c r="G68" s="290">
        <f>ContactTracing!H8*ContactTracing!H16</f>
        <v>0</v>
      </c>
      <c r="H68" s="290">
        <f>ContactTracing!I8*ContactTracing!I16</f>
        <v>0</v>
      </c>
      <c r="I68" s="290">
        <f>ContactTracing!J8*ContactTracing!J16</f>
        <v>0</v>
      </c>
      <c r="J68" s="290">
        <f>ContactTracing!K8*ContactTracing!K16</f>
        <v>0</v>
      </c>
      <c r="K68" s="290">
        <f>ContactTracing!L8*ContactTracing!L16</f>
        <v>0</v>
      </c>
      <c r="L68" s="290">
        <f>ContactTracing!M8*ContactTracing!M16</f>
        <v>0</v>
      </c>
      <c r="M68" s="290">
        <f>ContactTracing!N8*ContactTracing!N16</f>
        <v>0</v>
      </c>
      <c r="N68" s="290">
        <f>ContactTracing!O8*ContactTracing!O16</f>
        <v>0</v>
      </c>
      <c r="O68" s="290">
        <f>ContactTracing!P8*ContactTracing!P16</f>
        <v>0</v>
      </c>
      <c r="P68" s="290">
        <f>ContactTracing!Q8*ContactTracing!Q16</f>
        <v>0</v>
      </c>
      <c r="Q68" s="290">
        <f>ContactTracing!R8*ContactTracing!R16</f>
        <v>0</v>
      </c>
      <c r="R68" s="290">
        <f>ContactTracing!S8*ContactTracing!S16</f>
        <v>0</v>
      </c>
      <c r="S68" s="290">
        <f>ContactTracing!T8*ContactTracing!T16</f>
        <v>0</v>
      </c>
      <c r="T68" s="290">
        <f>ContactTracing!U8*ContactTracing!U16</f>
        <v>0</v>
      </c>
      <c r="U68" s="290">
        <f>ContactTracing!V8*ContactTracing!V16</f>
        <v>0</v>
      </c>
      <c r="V68" s="290">
        <f>ContactTracing!W8*ContactTracing!W16</f>
        <v>0</v>
      </c>
      <c r="W68" s="290">
        <f>ContactTracing!X8*ContactTracing!X16</f>
        <v>0</v>
      </c>
      <c r="X68" s="290">
        <f>ContactTracing!Y8*ContactTracing!Y16</f>
        <v>0</v>
      </c>
      <c r="Y68" s="290">
        <f>ContactTracing!Z8*ContactTracing!Z16</f>
        <v>0</v>
      </c>
      <c r="Z68" s="290">
        <f>ContactTracing!AA8*ContactTracing!AA16</f>
        <v>0</v>
      </c>
      <c r="AA68" s="290">
        <f>ContactTracing!AB8*ContactTracing!AB16</f>
        <v>0</v>
      </c>
      <c r="AB68" s="290">
        <f>ContactTracing!AC8*ContactTracing!AC16</f>
        <v>0</v>
      </c>
      <c r="AC68" s="290">
        <f>ContactTracing!AD8*ContactTracing!AD16</f>
        <v>0</v>
      </c>
      <c r="AD68" s="290">
        <f>ContactTracing!AE8*ContactTracing!AE16</f>
        <v>0</v>
      </c>
      <c r="AE68" s="290">
        <f>ContactTracing!AF8*ContactTracing!AF16</f>
        <v>0</v>
      </c>
      <c r="AF68" s="290">
        <f>ContactTracing!AG8*ContactTracing!AG16</f>
        <v>0</v>
      </c>
      <c r="AG68" s="290">
        <f>ContactTracing!AH8*ContactTracing!AH16</f>
        <v>0</v>
      </c>
      <c r="AH68" s="290">
        <f>ContactTracing!AI8*ContactTracing!AI16</f>
        <v>0</v>
      </c>
      <c r="AI68" s="290">
        <f>ContactTracing!AJ8*ContactTracing!AJ16</f>
        <v>0</v>
      </c>
      <c r="AJ68" s="290">
        <f>ContactTracing!AK8*ContactTracing!AK16</f>
        <v>0</v>
      </c>
      <c r="AK68" s="290">
        <f>ContactTracing!AL8*ContactTracing!AL16</f>
        <v>0</v>
      </c>
      <c r="AL68" s="290">
        <f>ContactTracing!AM8*ContactTracing!AM16</f>
        <v>0</v>
      </c>
      <c r="AM68" s="290">
        <f>ContactTracing!AN8*ContactTracing!AN16</f>
        <v>0</v>
      </c>
      <c r="AN68" s="290">
        <f>ContactTracing!AO8*ContactTracing!AO16</f>
        <v>0</v>
      </c>
      <c r="AO68" s="290">
        <f>ContactTracing!AP8*ContactTracing!AP16</f>
        <v>0</v>
      </c>
      <c r="AP68" s="290">
        <f>ContactTracing!AQ8*ContactTracing!AQ16</f>
        <v>0</v>
      </c>
      <c r="AQ68" s="290">
        <f>ContactTracing!AR8*ContactTracing!AR16</f>
        <v>0</v>
      </c>
      <c r="AR68" s="290">
        <f>ContactTracing!AS8*ContactTracing!AS16</f>
        <v>0</v>
      </c>
      <c r="AS68" s="290">
        <f>ContactTracing!AT8*ContactTracing!AT16</f>
        <v>0</v>
      </c>
      <c r="AT68" s="290">
        <f>ContactTracing!AU8*ContactTracing!AU16</f>
        <v>0</v>
      </c>
      <c r="AU68" s="290">
        <f>ContactTracing!AV8*ContactTracing!AV16</f>
        <v>0</v>
      </c>
      <c r="AV68" s="290">
        <f>ContactTracing!AW8*ContactTracing!AW16</f>
        <v>0</v>
      </c>
      <c r="AW68" s="290">
        <f>ContactTracing!AX8*ContactTracing!AX16</f>
        <v>0</v>
      </c>
      <c r="AX68" s="290">
        <f>ContactTracing!AY8*ContactTracing!AY16</f>
        <v>0</v>
      </c>
      <c r="AY68" s="290">
        <f>ContactTracing!AZ8*ContactTracing!AZ16</f>
        <v>0</v>
      </c>
      <c r="AZ68" s="290">
        <f>ContactTracing!BA8*ContactTracing!BA16</f>
        <v>0</v>
      </c>
      <c r="BA68" s="290">
        <f>ContactTracing!BB8*ContactTracing!BB16</f>
        <v>0</v>
      </c>
      <c r="BB68" s="290">
        <f>ContactTracing!BC8*ContactTracing!BC16</f>
        <v>0</v>
      </c>
      <c r="BC68" s="290">
        <f>ContactTracing!BD8*ContactTracing!BD16</f>
        <v>0</v>
      </c>
      <c r="BD68" s="290">
        <f>ContactTracing!BE8*ContactTracing!BE16</f>
        <v>0</v>
      </c>
      <c r="BE68" s="290">
        <f>ContactTracing!BF8*ContactTracing!BF16</f>
        <v>0</v>
      </c>
      <c r="BF68" s="290">
        <f>ContactTracing!BG8*ContactTracing!BG16</f>
        <v>0</v>
      </c>
      <c r="BG68" s="290">
        <f>ContactTracing!BH8*ContactTracing!BH16</f>
        <v>0</v>
      </c>
      <c r="BH68" s="290">
        <f>ContactTracing!BI8*ContactTracing!BI16</f>
        <v>0</v>
      </c>
      <c r="BI68" s="290">
        <f>ContactTracing!BJ8*ContactTracing!BJ16</f>
        <v>0</v>
      </c>
      <c r="BJ68" s="290">
        <f>ContactTracing!BK8*ContactTracing!BK16</f>
        <v>0</v>
      </c>
      <c r="BK68" s="290">
        <f>ContactTracing!BL8*ContactTracing!BL16</f>
        <v>0</v>
      </c>
      <c r="BL68" s="290">
        <f>ContactTracing!BM8*ContactTracing!BM16</f>
        <v>0</v>
      </c>
      <c r="BM68" s="290">
        <f>ContactTracing!BN8*ContactTracing!BN16</f>
        <v>0</v>
      </c>
      <c r="BN68" s="290">
        <f>ContactTracing!BO8*ContactTracing!BO16</f>
        <v>0</v>
      </c>
      <c r="BO68" s="290">
        <f>ContactTracing!BP8*ContactTracing!BP16</f>
        <v>0</v>
      </c>
      <c r="BP68" s="290">
        <f>ContactTracing!BQ8*ContactTracing!BQ16</f>
        <v>0</v>
      </c>
      <c r="BQ68" s="290">
        <f>ContactTracing!BR8*ContactTracing!BR16</f>
        <v>0</v>
      </c>
      <c r="BR68" s="290">
        <f>ContactTracing!BS8*ContactTracing!BS16</f>
        <v>0</v>
      </c>
      <c r="BS68" s="290">
        <f>ContactTracing!BT8*ContactTracing!BT16</f>
        <v>0</v>
      </c>
      <c r="BT68" s="290">
        <f>ContactTracing!BU8*ContactTracing!BU16</f>
        <v>0</v>
      </c>
      <c r="BU68" s="290">
        <f>ContactTracing!BV8*ContactTracing!BV16</f>
        <v>0</v>
      </c>
      <c r="BV68" s="290">
        <f>ContactTracing!BW8*ContactTracing!BW16</f>
        <v>0</v>
      </c>
      <c r="BW68" s="290">
        <f>ContactTracing!BX8*ContactTracing!BX16</f>
        <v>0</v>
      </c>
      <c r="BX68" s="290">
        <f>ContactTracing!BY8*ContactTracing!BY16</f>
        <v>0</v>
      </c>
      <c r="BY68" s="290">
        <f>ContactTracing!BZ8*ContactTracing!BZ16</f>
        <v>0</v>
      </c>
      <c r="BZ68" s="290">
        <f>ContactTracing!CA8*ContactTracing!CA16</f>
        <v>0</v>
      </c>
      <c r="CA68" s="290">
        <f>ContactTracing!CB8*ContactTracing!CB16</f>
        <v>0</v>
      </c>
      <c r="CB68" s="290">
        <f>ContactTracing!CC8*ContactTracing!CC16</f>
        <v>0</v>
      </c>
      <c r="CC68" s="290">
        <f>ContactTracing!CD8*ContactTracing!CD16</f>
        <v>0</v>
      </c>
      <c r="CD68" s="290">
        <f>ContactTracing!CE8*ContactTracing!CE16</f>
        <v>0</v>
      </c>
    </row>
    <row r="69" spans="1:82" s="298" customFormat="1">
      <c r="A69" s="298" t="str">
        <f>A56</f>
        <v>MSM</v>
      </c>
      <c r="B69" s="300">
        <f>ContactTracing!C9*ContactTracing!C17</f>
        <v>0</v>
      </c>
      <c r="C69" s="300">
        <f>ContactTracing!D9*ContactTracing!D17</f>
        <v>0</v>
      </c>
      <c r="D69" s="300">
        <f>ContactTracing!E9*ContactTracing!E17</f>
        <v>0</v>
      </c>
      <c r="E69" s="300">
        <f>ContactTracing!F9*ContactTracing!F17</f>
        <v>0</v>
      </c>
      <c r="F69" s="300">
        <f>ContactTracing!G9*ContactTracing!G17</f>
        <v>0</v>
      </c>
      <c r="G69" s="300">
        <f>ContactTracing!H9*ContactTracing!H17</f>
        <v>0</v>
      </c>
      <c r="H69" s="300">
        <f>ContactTracing!I9*ContactTracing!I17</f>
        <v>0</v>
      </c>
      <c r="I69" s="300">
        <f>ContactTracing!J9*ContactTracing!J17</f>
        <v>0</v>
      </c>
      <c r="J69" s="300">
        <f>ContactTracing!K9*ContactTracing!K17</f>
        <v>0</v>
      </c>
      <c r="K69" s="300">
        <f>ContactTracing!L9*ContactTracing!L17</f>
        <v>0</v>
      </c>
      <c r="L69" s="300">
        <f>ContactTracing!M9*ContactTracing!M17</f>
        <v>0</v>
      </c>
      <c r="M69" s="300">
        <f>ContactTracing!N9*ContactTracing!N17</f>
        <v>0</v>
      </c>
      <c r="N69" s="300">
        <f>ContactTracing!O9*ContactTracing!O17</f>
        <v>0</v>
      </c>
      <c r="O69" s="300">
        <f>ContactTracing!P9*ContactTracing!P17</f>
        <v>0</v>
      </c>
      <c r="P69" s="300">
        <f>ContactTracing!Q9*ContactTracing!Q17</f>
        <v>0</v>
      </c>
      <c r="Q69" s="300">
        <f>ContactTracing!R9*ContactTracing!R17</f>
        <v>0</v>
      </c>
      <c r="R69" s="300">
        <f>ContactTracing!S9*ContactTracing!S17</f>
        <v>0</v>
      </c>
      <c r="S69" s="300">
        <f>ContactTracing!T9*ContactTracing!T17</f>
        <v>0</v>
      </c>
      <c r="T69" s="300">
        <f>ContactTracing!U9*ContactTracing!U17</f>
        <v>0</v>
      </c>
      <c r="U69" s="300">
        <f>ContactTracing!V9*ContactTracing!V17</f>
        <v>0</v>
      </c>
      <c r="V69" s="300">
        <f>ContactTracing!W9*ContactTracing!W17</f>
        <v>0</v>
      </c>
      <c r="W69" s="300">
        <f>ContactTracing!X9*ContactTracing!X17</f>
        <v>0</v>
      </c>
      <c r="X69" s="300">
        <f>ContactTracing!Y9*ContactTracing!Y17</f>
        <v>0</v>
      </c>
      <c r="Y69" s="300">
        <f>ContactTracing!Z9*ContactTracing!Z17</f>
        <v>0</v>
      </c>
      <c r="Z69" s="300">
        <f>ContactTracing!AA9*ContactTracing!AA17</f>
        <v>0</v>
      </c>
      <c r="AA69" s="300">
        <f>ContactTracing!AB9*ContactTracing!AB17</f>
        <v>0</v>
      </c>
      <c r="AB69" s="300">
        <f>ContactTracing!AC9*ContactTracing!AC17</f>
        <v>0</v>
      </c>
      <c r="AC69" s="300">
        <f>ContactTracing!AD9*ContactTracing!AD17</f>
        <v>0</v>
      </c>
      <c r="AD69" s="300">
        <f>ContactTracing!AE9*ContactTracing!AE17</f>
        <v>0</v>
      </c>
      <c r="AE69" s="300">
        <f>ContactTracing!AF9*ContactTracing!AF17</f>
        <v>0</v>
      </c>
      <c r="AF69" s="300">
        <f>ContactTracing!AG9*ContactTracing!AG17</f>
        <v>0</v>
      </c>
      <c r="AG69" s="300">
        <f>ContactTracing!AH9*ContactTracing!AH17</f>
        <v>0</v>
      </c>
      <c r="AH69" s="300">
        <f>ContactTracing!AI9*ContactTracing!AI17</f>
        <v>0</v>
      </c>
      <c r="AI69" s="300">
        <f>ContactTracing!AJ9*ContactTracing!AJ17</f>
        <v>0</v>
      </c>
      <c r="AJ69" s="300">
        <f>ContactTracing!AK9*ContactTracing!AK17</f>
        <v>0</v>
      </c>
      <c r="AK69" s="300">
        <f>ContactTracing!AL9*ContactTracing!AL17</f>
        <v>0</v>
      </c>
      <c r="AL69" s="300">
        <f>ContactTracing!AM9*ContactTracing!AM17</f>
        <v>0</v>
      </c>
      <c r="AM69" s="300">
        <f>ContactTracing!AN9*ContactTracing!AN17</f>
        <v>0</v>
      </c>
      <c r="AN69" s="300">
        <f>ContactTracing!AO9*ContactTracing!AO17</f>
        <v>0</v>
      </c>
      <c r="AO69" s="300">
        <f>ContactTracing!AP9*ContactTracing!AP17</f>
        <v>0</v>
      </c>
      <c r="AP69" s="300">
        <f>ContactTracing!AQ9*ContactTracing!AQ17</f>
        <v>0</v>
      </c>
      <c r="AQ69" s="300">
        <f>ContactTracing!AR9*ContactTracing!AR17</f>
        <v>0</v>
      </c>
      <c r="AR69" s="300">
        <f>ContactTracing!AS9*ContactTracing!AS17</f>
        <v>0</v>
      </c>
      <c r="AS69" s="300">
        <f>ContactTracing!AT9*ContactTracing!AT17</f>
        <v>0</v>
      </c>
      <c r="AT69" s="300">
        <f>ContactTracing!AU9*ContactTracing!AU17</f>
        <v>0</v>
      </c>
      <c r="AU69" s="300">
        <f>ContactTracing!AV9*ContactTracing!AV17</f>
        <v>0</v>
      </c>
      <c r="AV69" s="300">
        <f>ContactTracing!AW9*ContactTracing!AW17</f>
        <v>0</v>
      </c>
      <c r="AW69" s="300">
        <f>ContactTracing!AX9*ContactTracing!AX17</f>
        <v>0</v>
      </c>
      <c r="AX69" s="300">
        <f>ContactTracing!AY9*ContactTracing!AY17</f>
        <v>0</v>
      </c>
      <c r="AY69" s="300">
        <f>ContactTracing!AZ9*ContactTracing!AZ17</f>
        <v>0</v>
      </c>
      <c r="AZ69" s="300">
        <f>ContactTracing!BA9*ContactTracing!BA17</f>
        <v>0</v>
      </c>
      <c r="BA69" s="300">
        <f>ContactTracing!BB9*ContactTracing!BB17</f>
        <v>0</v>
      </c>
      <c r="BB69" s="300">
        <f>ContactTracing!BC9*ContactTracing!BC17</f>
        <v>0</v>
      </c>
      <c r="BC69" s="300">
        <f>ContactTracing!BD9*ContactTracing!BD17</f>
        <v>0</v>
      </c>
      <c r="BD69" s="300">
        <f>ContactTracing!BE9*ContactTracing!BE17</f>
        <v>0</v>
      </c>
      <c r="BE69" s="300">
        <f>ContactTracing!BF9*ContactTracing!BF17</f>
        <v>0</v>
      </c>
      <c r="BF69" s="300">
        <f>ContactTracing!BG9*ContactTracing!BG17</f>
        <v>0</v>
      </c>
      <c r="BG69" s="300">
        <f>ContactTracing!BH9*ContactTracing!BH17</f>
        <v>0</v>
      </c>
      <c r="BH69" s="300">
        <f>ContactTracing!BI9*ContactTracing!BI17</f>
        <v>0</v>
      </c>
      <c r="BI69" s="300">
        <f>ContactTracing!BJ9*ContactTracing!BJ17</f>
        <v>0</v>
      </c>
      <c r="BJ69" s="300">
        <f>ContactTracing!BK9*ContactTracing!BK17</f>
        <v>0</v>
      </c>
      <c r="BK69" s="300">
        <f>ContactTracing!BL9*ContactTracing!BL17</f>
        <v>0</v>
      </c>
      <c r="BL69" s="300">
        <f>ContactTracing!BM9*ContactTracing!BM17</f>
        <v>0</v>
      </c>
      <c r="BM69" s="300">
        <f>ContactTracing!BN9*ContactTracing!BN17</f>
        <v>0</v>
      </c>
      <c r="BN69" s="300">
        <f>ContactTracing!BO9*ContactTracing!BO17</f>
        <v>0</v>
      </c>
      <c r="BO69" s="300">
        <f>ContactTracing!BP9*ContactTracing!BP17</f>
        <v>0</v>
      </c>
      <c r="BP69" s="300">
        <f>ContactTracing!BQ9*ContactTracing!BQ17</f>
        <v>0</v>
      </c>
      <c r="BQ69" s="300">
        <f>ContactTracing!BR9*ContactTracing!BR17</f>
        <v>0</v>
      </c>
      <c r="BR69" s="300">
        <f>ContactTracing!BS9*ContactTracing!BS17</f>
        <v>0</v>
      </c>
      <c r="BS69" s="300">
        <f>ContactTracing!BT9*ContactTracing!BT17</f>
        <v>0</v>
      </c>
      <c r="BT69" s="300">
        <f>ContactTracing!BU9*ContactTracing!BU17</f>
        <v>0</v>
      </c>
      <c r="BU69" s="300">
        <f>ContactTracing!BV9*ContactTracing!BV17</f>
        <v>0</v>
      </c>
      <c r="BV69" s="300">
        <f>ContactTracing!BW9*ContactTracing!BW17</f>
        <v>0</v>
      </c>
      <c r="BW69" s="300">
        <f>ContactTracing!BX9*ContactTracing!BX17</f>
        <v>0</v>
      </c>
      <c r="BX69" s="300">
        <f>ContactTracing!BY9*ContactTracing!BY17</f>
        <v>0</v>
      </c>
      <c r="BY69" s="300">
        <f>ContactTracing!BZ9*ContactTracing!BZ17</f>
        <v>0</v>
      </c>
      <c r="BZ69" s="300">
        <f>ContactTracing!CA9*ContactTracing!CA17</f>
        <v>0</v>
      </c>
      <c r="CA69" s="300">
        <f>ContactTracing!CB9*ContactTracing!CB17</f>
        <v>0</v>
      </c>
      <c r="CB69" s="300">
        <f>ContactTracing!CC9*ContactTracing!CC17</f>
        <v>0</v>
      </c>
      <c r="CC69" s="300">
        <f>ContactTracing!CD9*ContactTracing!CD17</f>
        <v>0</v>
      </c>
      <c r="CD69" s="300">
        <f>ContactTracing!CE9*ContactTracing!CE17</f>
        <v>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FF28F5-B22E-4CDB-B695-8A6A3D60BB9C}">
  <sheetPr>
    <tabColor rgb="FF92D050"/>
  </sheetPr>
  <dimension ref="A1:CH32"/>
  <sheetViews>
    <sheetView zoomScaleNormal="100" workbookViewId="0">
      <pane xSplit="1" ySplit="3" topLeftCell="AI5" activePane="bottomRight" state="frozen"/>
      <selection pane="topRight" activeCell="C1" sqref="C1"/>
      <selection pane="bottomLeft" activeCell="A4" sqref="A4"/>
      <selection pane="bottomRight" activeCell="BH9" sqref="BH9"/>
    </sheetView>
  </sheetViews>
  <sheetFormatPr defaultRowHeight="14.4"/>
  <cols>
    <col min="1" max="1" width="13.6640625" style="6" customWidth="1"/>
    <col min="2" max="2" width="19.33203125" customWidth="1"/>
    <col min="3" max="3" width="5.33203125" customWidth="1"/>
    <col min="4" max="7" width="6.6640625" customWidth="1"/>
    <col min="8" max="8" width="7.44140625" customWidth="1"/>
    <col min="9" max="9" width="9.109375" customWidth="1"/>
    <col min="10" max="10" width="6.6640625" customWidth="1"/>
    <col min="11" max="11" width="0.5546875" customWidth="1"/>
    <col min="12" max="32" width="0.88671875" customWidth="1"/>
    <col min="33" max="63" width="5.44140625" customWidth="1"/>
    <col min="64" max="82" width="0.6640625" customWidth="1"/>
    <col min="83" max="83" width="5.44140625" customWidth="1"/>
    <col min="84" max="84" width="6.33203125" customWidth="1"/>
    <col min="85" max="85" width="5.33203125" customWidth="1"/>
    <col min="86" max="86" width="4.6640625" customWidth="1"/>
    <col min="87" max="87" width="17.5546875" customWidth="1"/>
  </cols>
  <sheetData>
    <row r="1" spans="1:86" s="23" customFormat="1">
      <c r="A1" s="224" t="s">
        <v>187</v>
      </c>
      <c r="D1" s="24"/>
      <c r="E1" s="24"/>
      <c r="F1" s="24"/>
      <c r="G1" s="24"/>
      <c r="H1" s="70"/>
      <c r="I1" s="70"/>
      <c r="J1" s="24"/>
      <c r="K1" s="22"/>
      <c r="L1" s="24"/>
      <c r="M1" s="24"/>
      <c r="N1" s="24"/>
      <c r="O1" s="24"/>
      <c r="P1" s="24"/>
      <c r="Q1" s="24"/>
      <c r="R1" s="24"/>
      <c r="S1" s="24"/>
      <c r="T1" s="24"/>
      <c r="U1" s="24"/>
      <c r="V1" s="24"/>
      <c r="W1" s="24"/>
    </row>
    <row r="2" spans="1:86" s="23" customFormat="1">
      <c r="A2" s="247" t="s">
        <v>188</v>
      </c>
      <c r="D2" s="24"/>
      <c r="E2" s="24"/>
      <c r="F2" s="24"/>
      <c r="G2" s="24"/>
      <c r="H2" s="70"/>
      <c r="I2" s="70"/>
      <c r="J2" s="24"/>
      <c r="K2" s="22"/>
      <c r="L2" s="24"/>
      <c r="M2" s="24"/>
      <c r="N2" s="24"/>
      <c r="O2" s="24"/>
      <c r="P2" s="24"/>
      <c r="Q2" s="24"/>
      <c r="R2" s="24"/>
      <c r="S2" s="24"/>
      <c r="T2" s="24"/>
      <c r="U2" s="24"/>
      <c r="V2" s="24"/>
      <c r="W2" s="24"/>
    </row>
    <row r="3" spans="1:86">
      <c r="B3" s="20" t="s">
        <v>0</v>
      </c>
      <c r="C3" s="24">
        <v>1970</v>
      </c>
      <c r="D3" s="24">
        <v>1971</v>
      </c>
      <c r="E3" s="24">
        <v>1972</v>
      </c>
      <c r="F3" s="24">
        <v>1973</v>
      </c>
      <c r="G3" s="24">
        <v>1974</v>
      </c>
      <c r="H3" s="24">
        <v>1975</v>
      </c>
      <c r="I3" s="24">
        <v>1976</v>
      </c>
      <c r="J3" s="24">
        <v>1977</v>
      </c>
      <c r="K3" s="24">
        <v>1978</v>
      </c>
      <c r="L3" s="24">
        <v>1979</v>
      </c>
      <c r="M3" s="24">
        <v>1980</v>
      </c>
      <c r="N3" s="24">
        <v>1981</v>
      </c>
      <c r="O3" s="24">
        <v>1982</v>
      </c>
      <c r="P3" s="24">
        <v>1983</v>
      </c>
      <c r="Q3" s="24">
        <v>1984</v>
      </c>
      <c r="R3" s="24">
        <v>1985</v>
      </c>
      <c r="S3" s="24">
        <v>1986</v>
      </c>
      <c r="T3" s="24">
        <v>1987</v>
      </c>
      <c r="U3" s="24">
        <v>1988</v>
      </c>
      <c r="V3" s="24">
        <v>1989</v>
      </c>
      <c r="W3" s="24">
        <v>1990</v>
      </c>
      <c r="X3" s="24">
        <v>1991</v>
      </c>
      <c r="Y3" s="24">
        <v>1992</v>
      </c>
      <c r="Z3" s="24">
        <v>1993</v>
      </c>
      <c r="AA3" s="24">
        <v>1994</v>
      </c>
      <c r="AB3" s="24">
        <v>1995</v>
      </c>
      <c r="AC3" s="24">
        <v>1996</v>
      </c>
      <c r="AD3" s="24">
        <v>1997</v>
      </c>
      <c r="AE3" s="24">
        <v>1998</v>
      </c>
      <c r="AF3" s="24">
        <v>1999</v>
      </c>
      <c r="AG3" s="24">
        <v>2000</v>
      </c>
      <c r="AH3" s="24">
        <v>2001</v>
      </c>
      <c r="AI3" s="24">
        <v>2002</v>
      </c>
      <c r="AJ3" s="24">
        <v>2003</v>
      </c>
      <c r="AK3" s="24">
        <v>2004</v>
      </c>
      <c r="AL3" s="24">
        <v>2005</v>
      </c>
      <c r="AM3" s="24">
        <v>2006</v>
      </c>
      <c r="AN3" s="24">
        <v>2007</v>
      </c>
      <c r="AO3" s="24">
        <v>2008</v>
      </c>
      <c r="AP3" s="24">
        <v>2009</v>
      </c>
      <c r="AQ3" s="24">
        <v>2010</v>
      </c>
      <c r="AR3" s="24">
        <v>2011</v>
      </c>
      <c r="AS3" s="24">
        <v>2012</v>
      </c>
      <c r="AT3" s="24">
        <v>2013</v>
      </c>
      <c r="AU3" s="24">
        <v>2014</v>
      </c>
      <c r="AV3" s="24">
        <v>2015</v>
      </c>
      <c r="AW3" s="24">
        <v>2016</v>
      </c>
      <c r="AX3" s="24">
        <v>2017</v>
      </c>
      <c r="AY3" s="24">
        <v>2018</v>
      </c>
      <c r="AZ3" s="24">
        <v>2019</v>
      </c>
      <c r="BA3" s="24">
        <v>2020</v>
      </c>
      <c r="BB3" s="24">
        <v>2021</v>
      </c>
      <c r="BC3" s="24">
        <v>2022</v>
      </c>
      <c r="BD3" s="24">
        <v>2023</v>
      </c>
      <c r="BE3" s="24">
        <v>2024</v>
      </c>
      <c r="BF3" s="24">
        <v>2025</v>
      </c>
      <c r="BG3" s="24">
        <v>2026</v>
      </c>
      <c r="BH3" s="24">
        <v>2027</v>
      </c>
      <c r="BI3" s="24">
        <v>2028</v>
      </c>
      <c r="BJ3" s="24">
        <v>2029</v>
      </c>
      <c r="BK3" s="24">
        <v>2030</v>
      </c>
      <c r="BL3" s="24">
        <v>2031</v>
      </c>
      <c r="BM3" s="24">
        <v>2032</v>
      </c>
      <c r="BN3" s="24">
        <v>2033</v>
      </c>
      <c r="BO3" s="24">
        <v>2034</v>
      </c>
      <c r="BP3" s="24">
        <v>2035</v>
      </c>
      <c r="BQ3" s="24">
        <v>2036</v>
      </c>
      <c r="BR3" s="24">
        <v>2037</v>
      </c>
      <c r="BS3" s="24">
        <v>2038</v>
      </c>
      <c r="BT3" s="24">
        <v>2039</v>
      </c>
      <c r="BU3" s="24">
        <v>2040</v>
      </c>
      <c r="BV3" s="24">
        <v>2041</v>
      </c>
      <c r="BW3" s="24">
        <v>2042</v>
      </c>
      <c r="BX3" s="24">
        <v>2043</v>
      </c>
      <c r="BY3" s="24">
        <v>2044</v>
      </c>
      <c r="BZ3" s="24">
        <v>2045</v>
      </c>
      <c r="CA3" s="24">
        <v>2046</v>
      </c>
      <c r="CB3" s="24">
        <v>2047</v>
      </c>
      <c r="CC3" s="24">
        <v>2048</v>
      </c>
      <c r="CD3" s="24">
        <v>2049</v>
      </c>
      <c r="CE3" s="24">
        <v>2050</v>
      </c>
      <c r="CF3" s="24"/>
      <c r="CG3" s="1"/>
      <c r="CH3" s="1" t="s">
        <v>7</v>
      </c>
    </row>
    <row r="4" spans="1:86" s="128" customFormat="1" ht="14.4" customHeight="1">
      <c r="A4" s="20" t="s">
        <v>103</v>
      </c>
      <c r="C4" s="129"/>
      <c r="D4" s="130"/>
      <c r="E4" s="130"/>
      <c r="F4" s="130"/>
      <c r="G4" s="130"/>
      <c r="H4" s="130"/>
      <c r="I4" s="130"/>
      <c r="J4" s="130"/>
      <c r="K4" s="130"/>
      <c r="L4" s="130"/>
      <c r="M4" s="130"/>
      <c r="N4" s="130"/>
      <c r="O4" s="130"/>
      <c r="P4" s="130"/>
      <c r="Q4" s="130"/>
      <c r="R4" s="130"/>
      <c r="S4" s="130"/>
      <c r="T4" s="130"/>
      <c r="U4" s="130"/>
      <c r="V4" s="130"/>
      <c r="W4" s="130"/>
      <c r="X4" s="131"/>
      <c r="Y4" s="130"/>
      <c r="Z4" s="130"/>
      <c r="AA4" s="130"/>
      <c r="AB4" s="130"/>
      <c r="AC4" s="130"/>
      <c r="AD4" s="130"/>
      <c r="AE4" s="130"/>
      <c r="AF4" s="130"/>
      <c r="AG4" s="130"/>
      <c r="AH4" s="130"/>
      <c r="AI4" s="130"/>
      <c r="AJ4" s="130"/>
      <c r="AK4" s="130"/>
      <c r="AL4" s="130"/>
      <c r="AM4" s="130"/>
      <c r="AN4" s="130"/>
      <c r="AO4" s="130"/>
      <c r="AP4" s="130"/>
      <c r="AQ4" s="130"/>
      <c r="AR4" s="130"/>
      <c r="AS4" s="130"/>
      <c r="AT4" s="130"/>
      <c r="AU4" s="130"/>
      <c r="AV4" s="130"/>
      <c r="AW4" s="130"/>
      <c r="AX4" s="130"/>
      <c r="AY4" s="130"/>
      <c r="AZ4" s="130"/>
      <c r="BA4" s="130"/>
      <c r="BB4" s="130"/>
      <c r="BC4" s="130"/>
      <c r="BD4" s="130"/>
      <c r="BE4" s="130"/>
      <c r="BF4" s="130"/>
      <c r="BG4" s="130"/>
      <c r="BH4" s="130"/>
      <c r="BI4" s="130"/>
      <c r="BJ4" s="130"/>
      <c r="BK4" s="130"/>
      <c r="BL4" s="130"/>
      <c r="BM4" s="130"/>
      <c r="BN4" s="130"/>
      <c r="BO4" s="130"/>
      <c r="BP4" s="130"/>
      <c r="BQ4" s="130"/>
      <c r="BR4" s="130"/>
      <c r="BS4" s="130"/>
      <c r="BT4" s="130"/>
      <c r="BU4" s="130"/>
      <c r="BV4" s="130"/>
      <c r="BW4" s="130"/>
      <c r="BX4" s="130"/>
      <c r="BY4" s="130"/>
      <c r="BZ4" s="130"/>
      <c r="CA4" s="130"/>
      <c r="CB4" s="130"/>
      <c r="CC4" s="130"/>
      <c r="CD4" s="130"/>
      <c r="CE4" s="130"/>
      <c r="CF4" s="130"/>
      <c r="CG4" s="130"/>
      <c r="CH4" s="130"/>
    </row>
    <row r="5" spans="1:86" s="18" customFormat="1" ht="14.4" customHeight="1">
      <c r="B5" s="19"/>
      <c r="C5" s="132"/>
      <c r="D5" s="132"/>
      <c r="E5" s="132"/>
      <c r="F5" s="132"/>
      <c r="G5" s="132"/>
      <c r="H5" s="132"/>
      <c r="I5" s="132"/>
      <c r="J5" s="132"/>
      <c r="K5" s="132"/>
      <c r="L5" s="132"/>
      <c r="M5" s="132"/>
      <c r="N5" s="132"/>
      <c r="O5" s="132"/>
      <c r="P5" s="132"/>
      <c r="Q5" s="132"/>
      <c r="R5" s="132"/>
      <c r="S5" s="132"/>
      <c r="T5" s="132"/>
      <c r="U5" s="132"/>
      <c r="V5" s="132"/>
      <c r="W5" s="133"/>
      <c r="X5" s="132"/>
      <c r="Y5" s="132"/>
      <c r="Z5" s="132"/>
      <c r="AA5" s="132"/>
      <c r="AB5" s="132"/>
      <c r="AC5" s="132"/>
      <c r="AD5" s="132"/>
      <c r="AE5" s="132"/>
      <c r="AF5" s="132"/>
      <c r="AG5" s="132"/>
      <c r="AH5" s="132"/>
      <c r="AI5" s="132"/>
      <c r="AJ5" s="132"/>
      <c r="AK5" s="132"/>
      <c r="AL5" s="132"/>
      <c r="AM5" s="132"/>
      <c r="AN5" s="132"/>
      <c r="AO5" s="132"/>
      <c r="AP5" s="132"/>
      <c r="AQ5" s="132"/>
      <c r="AR5" s="132"/>
      <c r="AS5" s="132"/>
      <c r="AT5" s="132"/>
      <c r="AU5" s="132"/>
      <c r="AV5" s="132"/>
      <c r="AW5" s="132"/>
      <c r="AX5" s="132"/>
      <c r="AY5" s="16"/>
      <c r="AZ5" s="16"/>
      <c r="BA5" s="16"/>
      <c r="BB5" s="16"/>
      <c r="BC5" s="16"/>
      <c r="BD5" s="16"/>
      <c r="BE5" s="16"/>
      <c r="BF5" s="16"/>
      <c r="BG5" s="16"/>
      <c r="BH5" s="16"/>
      <c r="BI5" s="16"/>
      <c r="BJ5" s="16"/>
      <c r="BK5" s="16"/>
      <c r="BL5" s="16"/>
      <c r="BM5" s="16"/>
      <c r="BN5" s="16"/>
      <c r="BO5" s="16"/>
      <c r="BP5" s="16"/>
      <c r="BQ5" s="16"/>
      <c r="BR5" s="16"/>
      <c r="BS5" s="16"/>
      <c r="BT5" s="16"/>
      <c r="BU5" s="16"/>
      <c r="BV5" s="16"/>
      <c r="BW5" s="16"/>
      <c r="BX5" s="16"/>
      <c r="BY5" s="16"/>
      <c r="BZ5" s="16"/>
      <c r="CA5" s="16"/>
      <c r="CB5" s="16"/>
      <c r="CC5" s="16"/>
      <c r="CD5" s="16"/>
      <c r="CE5" s="16"/>
      <c r="CF5" s="16"/>
      <c r="CG5" s="16"/>
    </row>
    <row r="6" spans="1:86" s="23" customFormat="1" ht="18" customHeight="1">
      <c r="A6" s="23" t="s">
        <v>3</v>
      </c>
      <c r="B6" s="357" t="s">
        <v>122</v>
      </c>
      <c r="C6" s="160">
        <v>0</v>
      </c>
      <c r="D6" s="160">
        <v>0</v>
      </c>
      <c r="E6" s="160">
        <v>0</v>
      </c>
      <c r="F6" s="160">
        <v>0</v>
      </c>
      <c r="G6" s="160">
        <v>0</v>
      </c>
      <c r="H6" s="160">
        <v>0</v>
      </c>
      <c r="I6" s="160">
        <v>0</v>
      </c>
      <c r="J6" s="160">
        <v>0</v>
      </c>
      <c r="K6" s="160">
        <v>0</v>
      </c>
      <c r="L6" s="160">
        <v>0</v>
      </c>
      <c r="M6" s="160">
        <v>0</v>
      </c>
      <c r="N6" s="160">
        <v>0</v>
      </c>
      <c r="O6" s="160">
        <v>0</v>
      </c>
      <c r="P6" s="160">
        <v>0</v>
      </c>
      <c r="Q6" s="160">
        <v>0</v>
      </c>
      <c r="R6" s="160">
        <v>0</v>
      </c>
      <c r="S6" s="160">
        <v>0</v>
      </c>
      <c r="T6" s="160">
        <v>0</v>
      </c>
      <c r="U6" s="160">
        <v>0</v>
      </c>
      <c r="V6" s="160">
        <v>0</v>
      </c>
      <c r="W6" s="160">
        <v>0</v>
      </c>
      <c r="X6" s="160">
        <v>0</v>
      </c>
      <c r="Y6" s="160">
        <v>0</v>
      </c>
      <c r="Z6" s="160">
        <v>0</v>
      </c>
      <c r="AA6" s="160">
        <v>0</v>
      </c>
      <c r="AB6" s="160">
        <v>0</v>
      </c>
      <c r="AC6" s="160">
        <v>0</v>
      </c>
      <c r="AD6" s="160">
        <v>0</v>
      </c>
      <c r="AE6" s="160">
        <v>0</v>
      </c>
      <c r="AF6" s="160">
        <v>0</v>
      </c>
      <c r="AG6" s="160">
        <v>0</v>
      </c>
      <c r="AH6" s="160">
        <v>0</v>
      </c>
      <c r="AI6" s="160">
        <v>0</v>
      </c>
      <c r="AJ6" s="160">
        <v>0</v>
      </c>
      <c r="AK6" s="160">
        <v>0</v>
      </c>
      <c r="AL6" s="160">
        <v>0</v>
      </c>
      <c r="AM6" s="160">
        <v>0</v>
      </c>
      <c r="AN6" s="160">
        <v>0</v>
      </c>
      <c r="AO6" s="160">
        <v>0</v>
      </c>
      <c r="AP6" s="160">
        <v>0</v>
      </c>
      <c r="AQ6" s="160">
        <v>0</v>
      </c>
      <c r="AR6" s="160">
        <v>0</v>
      </c>
      <c r="AS6" s="160">
        <v>0</v>
      </c>
      <c r="AT6" s="160">
        <v>0</v>
      </c>
      <c r="AU6" s="160">
        <v>0</v>
      </c>
      <c r="AV6" s="160">
        <v>0</v>
      </c>
      <c r="AW6" s="160">
        <v>0</v>
      </c>
      <c r="AX6" s="160">
        <v>0</v>
      </c>
      <c r="AY6" s="160">
        <v>0</v>
      </c>
      <c r="AZ6" s="160">
        <v>0</v>
      </c>
      <c r="BA6" s="160">
        <v>0</v>
      </c>
      <c r="BB6" s="160">
        <v>0</v>
      </c>
      <c r="BC6" s="160">
        <v>0</v>
      </c>
      <c r="BD6" s="160">
        <v>0</v>
      </c>
      <c r="BE6" s="160">
        <v>0</v>
      </c>
      <c r="BF6" s="160">
        <v>0</v>
      </c>
      <c r="BG6" s="160">
        <v>0</v>
      </c>
      <c r="BH6" s="160">
        <v>0</v>
      </c>
      <c r="BI6" s="160">
        <v>0</v>
      </c>
      <c r="BJ6" s="160">
        <v>0</v>
      </c>
      <c r="BK6" s="160">
        <v>0</v>
      </c>
      <c r="BL6" s="160">
        <v>0</v>
      </c>
      <c r="BM6" s="160">
        <v>0</v>
      </c>
      <c r="BN6" s="160">
        <v>0</v>
      </c>
      <c r="BO6" s="160">
        <v>0</v>
      </c>
      <c r="BP6" s="160">
        <v>0</v>
      </c>
      <c r="BQ6" s="160">
        <v>0</v>
      </c>
      <c r="BR6" s="160">
        <v>0</v>
      </c>
      <c r="BS6" s="160">
        <v>0</v>
      </c>
      <c r="BT6" s="160">
        <v>0</v>
      </c>
      <c r="BU6" s="160">
        <v>0</v>
      </c>
      <c r="BV6" s="160">
        <v>0</v>
      </c>
      <c r="BW6" s="160">
        <v>0</v>
      </c>
      <c r="BX6" s="160">
        <v>0</v>
      </c>
      <c r="BY6" s="160">
        <v>0</v>
      </c>
      <c r="BZ6" s="160">
        <v>0</v>
      </c>
      <c r="CA6" s="160">
        <v>0</v>
      </c>
      <c r="CB6" s="160">
        <v>0</v>
      </c>
      <c r="CC6" s="160">
        <v>0</v>
      </c>
      <c r="CD6" s="160">
        <v>0</v>
      </c>
      <c r="CE6" s="160">
        <v>0</v>
      </c>
      <c r="CF6" s="69"/>
      <c r="CG6" s="69"/>
    </row>
    <row r="7" spans="1:86" s="23" customFormat="1" ht="14.4" customHeight="1">
      <c r="A7" s="23" t="s">
        <v>5</v>
      </c>
      <c r="B7" s="357"/>
      <c r="C7" s="160">
        <v>0</v>
      </c>
      <c r="D7" s="160">
        <v>0</v>
      </c>
      <c r="E7" s="160">
        <v>0</v>
      </c>
      <c r="F7" s="160">
        <v>0</v>
      </c>
      <c r="G7" s="160">
        <v>0</v>
      </c>
      <c r="H7" s="160">
        <v>0</v>
      </c>
      <c r="I7" s="160">
        <v>0</v>
      </c>
      <c r="J7" s="160">
        <v>0</v>
      </c>
      <c r="K7" s="160">
        <v>0</v>
      </c>
      <c r="L7" s="160">
        <v>0</v>
      </c>
      <c r="M7" s="160">
        <v>0</v>
      </c>
      <c r="N7" s="160">
        <v>0</v>
      </c>
      <c r="O7" s="160">
        <v>0</v>
      </c>
      <c r="P7" s="160">
        <v>0</v>
      </c>
      <c r="Q7" s="160">
        <v>0</v>
      </c>
      <c r="R7" s="160">
        <v>0</v>
      </c>
      <c r="S7" s="160">
        <v>0</v>
      </c>
      <c r="T7" s="160">
        <v>0</v>
      </c>
      <c r="U7" s="160">
        <v>0</v>
      </c>
      <c r="V7" s="160">
        <v>0</v>
      </c>
      <c r="W7" s="160">
        <v>0</v>
      </c>
      <c r="X7" s="160">
        <v>0</v>
      </c>
      <c r="Y7" s="160">
        <v>0</v>
      </c>
      <c r="Z7" s="160">
        <v>0</v>
      </c>
      <c r="AA7" s="160">
        <v>0</v>
      </c>
      <c r="AB7" s="160">
        <v>0</v>
      </c>
      <c r="AC7" s="160">
        <v>0</v>
      </c>
      <c r="AD7" s="160">
        <v>0</v>
      </c>
      <c r="AE7" s="160">
        <v>0</v>
      </c>
      <c r="AF7" s="160">
        <v>0</v>
      </c>
      <c r="AG7" s="160">
        <v>0</v>
      </c>
      <c r="AH7" s="160">
        <v>0</v>
      </c>
      <c r="AI7" s="160">
        <v>0</v>
      </c>
      <c r="AJ7" s="160">
        <v>0</v>
      </c>
      <c r="AK7" s="160">
        <v>0</v>
      </c>
      <c r="AL7" s="160">
        <v>0</v>
      </c>
      <c r="AM7" s="160">
        <v>0</v>
      </c>
      <c r="AN7" s="160">
        <v>0</v>
      </c>
      <c r="AO7" s="160">
        <v>0</v>
      </c>
      <c r="AP7" s="160">
        <v>0</v>
      </c>
      <c r="AQ7" s="160">
        <v>0</v>
      </c>
      <c r="AR7" s="160">
        <v>0</v>
      </c>
      <c r="AS7" s="160">
        <v>0</v>
      </c>
      <c r="AT7" s="160">
        <v>0</v>
      </c>
      <c r="AU7" s="160">
        <v>0</v>
      </c>
      <c r="AV7" s="160">
        <v>0</v>
      </c>
      <c r="AW7" s="160">
        <v>0</v>
      </c>
      <c r="AX7" s="160">
        <v>0</v>
      </c>
      <c r="AY7" s="160">
        <v>0</v>
      </c>
      <c r="AZ7" s="160">
        <v>0</v>
      </c>
      <c r="BA7" s="160">
        <v>0</v>
      </c>
      <c r="BB7" s="160">
        <v>0</v>
      </c>
      <c r="BC7" s="160">
        <v>0</v>
      </c>
      <c r="BD7" s="160">
        <v>0</v>
      </c>
      <c r="BE7" s="160">
        <v>0</v>
      </c>
      <c r="BF7" s="160">
        <v>0</v>
      </c>
      <c r="BG7" s="160">
        <v>0</v>
      </c>
      <c r="BH7" s="160">
        <v>0</v>
      </c>
      <c r="BI7" s="160">
        <v>0</v>
      </c>
      <c r="BJ7" s="160">
        <v>0</v>
      </c>
      <c r="BK7" s="160">
        <v>0</v>
      </c>
      <c r="BL7" s="160">
        <v>0</v>
      </c>
      <c r="BM7" s="160">
        <v>0</v>
      </c>
      <c r="BN7" s="160">
        <v>0</v>
      </c>
      <c r="BO7" s="160">
        <v>0</v>
      </c>
      <c r="BP7" s="160">
        <v>0</v>
      </c>
      <c r="BQ7" s="160">
        <v>0</v>
      </c>
      <c r="BR7" s="160">
        <v>0</v>
      </c>
      <c r="BS7" s="160">
        <v>0</v>
      </c>
      <c r="BT7" s="160">
        <v>0</v>
      </c>
      <c r="BU7" s="160">
        <v>0</v>
      </c>
      <c r="BV7" s="160">
        <v>0</v>
      </c>
      <c r="BW7" s="160">
        <v>0</v>
      </c>
      <c r="BX7" s="160">
        <v>0</v>
      </c>
      <c r="BY7" s="160">
        <v>0</v>
      </c>
      <c r="BZ7" s="160">
        <v>0</v>
      </c>
      <c r="CA7" s="160">
        <v>0</v>
      </c>
      <c r="CB7" s="160">
        <v>0</v>
      </c>
      <c r="CC7" s="160">
        <v>0</v>
      </c>
      <c r="CD7" s="160">
        <v>0</v>
      </c>
      <c r="CE7" s="160">
        <v>0</v>
      </c>
      <c r="CF7" s="69"/>
      <c r="CG7" s="69"/>
    </row>
    <row r="8" spans="1:86" s="23" customFormat="1" ht="13.2" customHeight="1">
      <c r="A8" s="23" t="s">
        <v>9</v>
      </c>
      <c r="B8" s="357"/>
      <c r="C8" s="160">
        <v>0</v>
      </c>
      <c r="D8" s="160">
        <v>0</v>
      </c>
      <c r="E8" s="160">
        <v>0</v>
      </c>
      <c r="F8" s="160">
        <v>0</v>
      </c>
      <c r="G8" s="160">
        <v>0</v>
      </c>
      <c r="H8" s="160">
        <v>0</v>
      </c>
      <c r="I8" s="160">
        <v>0</v>
      </c>
      <c r="J8" s="160">
        <v>0</v>
      </c>
      <c r="K8" s="160">
        <v>0</v>
      </c>
      <c r="L8" s="160">
        <v>0</v>
      </c>
      <c r="M8" s="160">
        <v>0</v>
      </c>
      <c r="N8" s="160">
        <v>0</v>
      </c>
      <c r="O8" s="160">
        <v>0</v>
      </c>
      <c r="P8" s="160">
        <v>0</v>
      </c>
      <c r="Q8" s="160">
        <v>0</v>
      </c>
      <c r="R8" s="160">
        <v>0</v>
      </c>
      <c r="S8" s="160">
        <v>0</v>
      </c>
      <c r="T8" s="160">
        <v>0</v>
      </c>
      <c r="U8" s="160">
        <v>0</v>
      </c>
      <c r="V8" s="160">
        <v>0</v>
      </c>
      <c r="W8" s="160">
        <v>0</v>
      </c>
      <c r="X8" s="160">
        <v>0</v>
      </c>
      <c r="Y8" s="160">
        <v>0</v>
      </c>
      <c r="Z8" s="160">
        <v>0</v>
      </c>
      <c r="AA8" s="160">
        <v>0</v>
      </c>
      <c r="AB8" s="160">
        <v>0</v>
      </c>
      <c r="AC8" s="160">
        <v>0</v>
      </c>
      <c r="AD8" s="160">
        <v>0</v>
      </c>
      <c r="AE8" s="160">
        <v>0</v>
      </c>
      <c r="AF8" s="160">
        <v>0</v>
      </c>
      <c r="AG8" s="160">
        <v>0</v>
      </c>
      <c r="AH8" s="160">
        <v>0</v>
      </c>
      <c r="AI8" s="160">
        <v>0</v>
      </c>
      <c r="AJ8" s="160">
        <v>0</v>
      </c>
      <c r="AK8" s="160">
        <v>0</v>
      </c>
      <c r="AL8" s="160">
        <v>0</v>
      </c>
      <c r="AM8" s="160">
        <v>0</v>
      </c>
      <c r="AN8" s="160">
        <v>0</v>
      </c>
      <c r="AO8" s="160">
        <v>0</v>
      </c>
      <c r="AP8" s="160">
        <v>0</v>
      </c>
      <c r="AQ8" s="160">
        <v>0</v>
      </c>
      <c r="AR8" s="160">
        <v>0</v>
      </c>
      <c r="AS8" s="160">
        <v>0</v>
      </c>
      <c r="AT8" s="160">
        <v>0</v>
      </c>
      <c r="AU8" s="160">
        <v>0</v>
      </c>
      <c r="AV8" s="160">
        <v>0</v>
      </c>
      <c r="AW8" s="160">
        <v>0</v>
      </c>
      <c r="AX8" s="160">
        <v>0</v>
      </c>
      <c r="AY8" s="160">
        <v>0</v>
      </c>
      <c r="AZ8" s="160">
        <v>0</v>
      </c>
      <c r="BA8" s="160">
        <v>0</v>
      </c>
      <c r="BB8" s="160">
        <v>0</v>
      </c>
      <c r="BC8" s="160">
        <v>0</v>
      </c>
      <c r="BD8" s="160">
        <v>0</v>
      </c>
      <c r="BE8" s="160">
        <v>0</v>
      </c>
      <c r="BF8" s="160">
        <v>0</v>
      </c>
      <c r="BG8" s="160">
        <v>0</v>
      </c>
      <c r="BH8" s="160">
        <v>0</v>
      </c>
      <c r="BI8" s="160">
        <v>0</v>
      </c>
      <c r="BJ8" s="160">
        <v>0</v>
      </c>
      <c r="BK8" s="160">
        <v>0</v>
      </c>
      <c r="BL8" s="160">
        <v>0</v>
      </c>
      <c r="BM8" s="160">
        <v>0</v>
      </c>
      <c r="BN8" s="160">
        <v>0</v>
      </c>
      <c r="BO8" s="160">
        <v>0</v>
      </c>
      <c r="BP8" s="160">
        <v>0</v>
      </c>
      <c r="BQ8" s="160">
        <v>0</v>
      </c>
      <c r="BR8" s="160">
        <v>0</v>
      </c>
      <c r="BS8" s="160">
        <v>0</v>
      </c>
      <c r="BT8" s="160">
        <v>0</v>
      </c>
      <c r="BU8" s="160">
        <v>0</v>
      </c>
      <c r="BV8" s="160">
        <v>0</v>
      </c>
      <c r="BW8" s="160">
        <v>0</v>
      </c>
      <c r="BX8" s="160">
        <v>0</v>
      </c>
      <c r="BY8" s="160">
        <v>0</v>
      </c>
      <c r="BZ8" s="160">
        <v>0</v>
      </c>
      <c r="CA8" s="160">
        <v>0</v>
      </c>
      <c r="CB8" s="160">
        <v>0</v>
      </c>
      <c r="CC8" s="160">
        <v>0</v>
      </c>
      <c r="CD8" s="160">
        <v>0</v>
      </c>
      <c r="CE8" s="160">
        <v>0</v>
      </c>
      <c r="CF8" s="69"/>
      <c r="CG8" s="69"/>
    </row>
    <row r="9" spans="1:86" s="23" customFormat="1" ht="14.4" customHeight="1">
      <c r="A9" s="23" t="s">
        <v>6</v>
      </c>
      <c r="B9" s="357"/>
      <c r="C9" s="160">
        <v>0</v>
      </c>
      <c r="D9" s="160">
        <v>0</v>
      </c>
      <c r="E9" s="160">
        <v>0</v>
      </c>
      <c r="F9" s="160">
        <v>0</v>
      </c>
      <c r="G9" s="160">
        <v>0</v>
      </c>
      <c r="H9" s="160">
        <v>0</v>
      </c>
      <c r="I9" s="160">
        <v>0</v>
      </c>
      <c r="J9" s="160">
        <v>0</v>
      </c>
      <c r="K9" s="160">
        <v>0</v>
      </c>
      <c r="L9" s="160">
        <v>0</v>
      </c>
      <c r="M9" s="160">
        <v>0</v>
      </c>
      <c r="N9" s="160">
        <v>0</v>
      </c>
      <c r="O9" s="160">
        <v>0</v>
      </c>
      <c r="P9" s="160">
        <v>0</v>
      </c>
      <c r="Q9" s="160">
        <v>0</v>
      </c>
      <c r="R9" s="160">
        <v>0</v>
      </c>
      <c r="S9" s="160">
        <v>0</v>
      </c>
      <c r="T9" s="160">
        <v>0</v>
      </c>
      <c r="U9" s="160">
        <v>0</v>
      </c>
      <c r="V9" s="160">
        <v>0</v>
      </c>
      <c r="W9" s="160">
        <v>0</v>
      </c>
      <c r="X9" s="160">
        <v>0</v>
      </c>
      <c r="Y9" s="160">
        <v>0</v>
      </c>
      <c r="Z9" s="160">
        <v>0</v>
      </c>
      <c r="AA9" s="160">
        <v>0</v>
      </c>
      <c r="AB9" s="160">
        <v>0</v>
      </c>
      <c r="AC9" s="160">
        <v>0</v>
      </c>
      <c r="AD9" s="160">
        <v>0</v>
      </c>
      <c r="AE9" s="160">
        <v>0</v>
      </c>
      <c r="AF9" s="160">
        <v>0</v>
      </c>
      <c r="AG9" s="160">
        <v>0</v>
      </c>
      <c r="AH9" s="160">
        <v>0</v>
      </c>
      <c r="AI9" s="160">
        <v>0</v>
      </c>
      <c r="AJ9" s="160">
        <v>0</v>
      </c>
      <c r="AK9" s="160">
        <v>0</v>
      </c>
      <c r="AL9" s="160">
        <v>0</v>
      </c>
      <c r="AM9" s="160">
        <v>0</v>
      </c>
      <c r="AN9" s="160">
        <v>0</v>
      </c>
      <c r="AO9" s="160">
        <v>0</v>
      </c>
      <c r="AP9" s="160">
        <v>0</v>
      </c>
      <c r="AQ9" s="160">
        <v>0</v>
      </c>
      <c r="AR9" s="160">
        <v>0</v>
      </c>
      <c r="AS9" s="160">
        <v>0</v>
      </c>
      <c r="AT9" s="160">
        <v>0</v>
      </c>
      <c r="AU9" s="160">
        <v>0</v>
      </c>
      <c r="AV9" s="160">
        <v>0</v>
      </c>
      <c r="AW9" s="160">
        <v>0</v>
      </c>
      <c r="AX9" s="160">
        <v>0</v>
      </c>
      <c r="AY9" s="160">
        <v>0</v>
      </c>
      <c r="AZ9" s="160">
        <v>0</v>
      </c>
      <c r="BA9" s="160">
        <v>0</v>
      </c>
      <c r="BB9" s="160">
        <v>0</v>
      </c>
      <c r="BC9" s="160">
        <v>0</v>
      </c>
      <c r="BD9" s="160">
        <v>0</v>
      </c>
      <c r="BE9" s="160">
        <v>0</v>
      </c>
      <c r="BF9" s="160">
        <v>0</v>
      </c>
      <c r="BG9" s="160">
        <v>0</v>
      </c>
      <c r="BH9" s="160">
        <v>0</v>
      </c>
      <c r="BI9" s="160">
        <v>0</v>
      </c>
      <c r="BJ9" s="160">
        <v>0</v>
      </c>
      <c r="BK9" s="160">
        <v>0</v>
      </c>
      <c r="BL9" s="160">
        <v>0</v>
      </c>
      <c r="BM9" s="160">
        <v>0</v>
      </c>
      <c r="BN9" s="160">
        <v>0</v>
      </c>
      <c r="BO9" s="160">
        <v>0</v>
      </c>
      <c r="BP9" s="160">
        <v>0</v>
      </c>
      <c r="BQ9" s="160">
        <v>0</v>
      </c>
      <c r="BR9" s="160">
        <v>0</v>
      </c>
      <c r="BS9" s="160">
        <v>0</v>
      </c>
      <c r="BT9" s="160">
        <v>0</v>
      </c>
      <c r="BU9" s="160">
        <v>0</v>
      </c>
      <c r="BV9" s="160">
        <v>0</v>
      </c>
      <c r="BW9" s="160">
        <v>0</v>
      </c>
      <c r="BX9" s="160">
        <v>0</v>
      </c>
      <c r="BY9" s="160">
        <v>0</v>
      </c>
      <c r="BZ9" s="160">
        <v>0</v>
      </c>
      <c r="CA9" s="160">
        <v>0</v>
      </c>
      <c r="CB9" s="160">
        <v>0</v>
      </c>
      <c r="CC9" s="160">
        <v>0</v>
      </c>
      <c r="CD9" s="160">
        <v>0</v>
      </c>
      <c r="CE9" s="160">
        <v>0</v>
      </c>
      <c r="CF9" s="69"/>
      <c r="CG9" s="69"/>
    </row>
    <row r="10" spans="1:86" s="23" customFormat="1" ht="14.4" customHeight="1">
      <c r="A10" s="23" t="s">
        <v>2</v>
      </c>
      <c r="B10" s="357"/>
      <c r="C10" s="160">
        <v>0</v>
      </c>
      <c r="D10" s="160">
        <v>0</v>
      </c>
      <c r="E10" s="160">
        <v>0</v>
      </c>
      <c r="F10" s="160">
        <v>0</v>
      </c>
      <c r="G10" s="160">
        <v>0</v>
      </c>
      <c r="H10" s="160">
        <v>0</v>
      </c>
      <c r="I10" s="160">
        <v>0</v>
      </c>
      <c r="J10" s="160">
        <v>0</v>
      </c>
      <c r="K10" s="160">
        <v>0</v>
      </c>
      <c r="L10" s="160">
        <v>0</v>
      </c>
      <c r="M10" s="160">
        <v>0</v>
      </c>
      <c r="N10" s="160">
        <v>0</v>
      </c>
      <c r="O10" s="160">
        <v>0</v>
      </c>
      <c r="P10" s="160">
        <v>0</v>
      </c>
      <c r="Q10" s="160">
        <v>0</v>
      </c>
      <c r="R10" s="160">
        <v>0</v>
      </c>
      <c r="S10" s="160">
        <v>0</v>
      </c>
      <c r="T10" s="160">
        <v>0</v>
      </c>
      <c r="U10" s="160">
        <v>0</v>
      </c>
      <c r="V10" s="160">
        <v>0</v>
      </c>
      <c r="W10" s="160">
        <v>0</v>
      </c>
      <c r="X10" s="160">
        <v>0</v>
      </c>
      <c r="Y10" s="160">
        <v>0</v>
      </c>
      <c r="Z10" s="160">
        <v>0</v>
      </c>
      <c r="AA10" s="160">
        <v>0</v>
      </c>
      <c r="AB10" s="160">
        <v>0</v>
      </c>
      <c r="AC10" s="160">
        <v>0</v>
      </c>
      <c r="AD10" s="160">
        <v>0</v>
      </c>
      <c r="AE10" s="160">
        <v>0</v>
      </c>
      <c r="AF10" s="160">
        <v>0</v>
      </c>
      <c r="AG10" s="160">
        <v>0</v>
      </c>
      <c r="AH10" s="160">
        <v>0</v>
      </c>
      <c r="AI10" s="160">
        <v>0</v>
      </c>
      <c r="AJ10" s="160">
        <v>0</v>
      </c>
      <c r="AK10" s="160">
        <v>0</v>
      </c>
      <c r="AL10" s="160">
        <v>0</v>
      </c>
      <c r="AM10" s="160">
        <v>0</v>
      </c>
      <c r="AN10" s="160">
        <v>0</v>
      </c>
      <c r="AO10" s="160">
        <v>0</v>
      </c>
      <c r="AP10" s="160">
        <v>0</v>
      </c>
      <c r="AQ10" s="160">
        <v>0</v>
      </c>
      <c r="AR10" s="160">
        <v>0</v>
      </c>
      <c r="AS10" s="160">
        <v>0</v>
      </c>
      <c r="AT10" s="160">
        <v>0</v>
      </c>
      <c r="AU10" s="160">
        <v>0</v>
      </c>
      <c r="AV10" s="160">
        <v>0</v>
      </c>
      <c r="AW10" s="160">
        <v>0</v>
      </c>
      <c r="AX10" s="160">
        <v>0</v>
      </c>
      <c r="AY10" s="160">
        <v>0</v>
      </c>
      <c r="AZ10" s="160">
        <v>0</v>
      </c>
      <c r="BA10" s="160">
        <v>0</v>
      </c>
      <c r="BB10" s="160">
        <v>0</v>
      </c>
      <c r="BC10" s="160">
        <v>0</v>
      </c>
      <c r="BD10" s="160">
        <v>0</v>
      </c>
      <c r="BE10" s="160">
        <v>0</v>
      </c>
      <c r="BF10" s="160">
        <v>0</v>
      </c>
      <c r="BG10" s="160">
        <v>0</v>
      </c>
      <c r="BH10" s="160">
        <v>0</v>
      </c>
      <c r="BI10" s="160">
        <v>0</v>
      </c>
      <c r="BJ10" s="160">
        <v>0</v>
      </c>
      <c r="BK10" s="160">
        <v>0</v>
      </c>
      <c r="BL10" s="160">
        <v>0</v>
      </c>
      <c r="BM10" s="160">
        <v>0</v>
      </c>
      <c r="BN10" s="160">
        <v>0</v>
      </c>
      <c r="BO10" s="160">
        <v>0</v>
      </c>
      <c r="BP10" s="160">
        <v>0</v>
      </c>
      <c r="BQ10" s="160">
        <v>0</v>
      </c>
      <c r="BR10" s="160">
        <v>0</v>
      </c>
      <c r="BS10" s="160">
        <v>0</v>
      </c>
      <c r="BT10" s="160">
        <v>0</v>
      </c>
      <c r="BU10" s="160">
        <v>0</v>
      </c>
      <c r="BV10" s="160">
        <v>0</v>
      </c>
      <c r="BW10" s="160">
        <v>0</v>
      </c>
      <c r="BX10" s="160">
        <v>0</v>
      </c>
      <c r="BY10" s="160">
        <v>0</v>
      </c>
      <c r="BZ10" s="160">
        <v>0</v>
      </c>
      <c r="CA10" s="160">
        <v>0</v>
      </c>
      <c r="CB10" s="160">
        <v>0</v>
      </c>
      <c r="CC10" s="160">
        <v>0</v>
      </c>
      <c r="CD10" s="160">
        <v>0</v>
      </c>
      <c r="CE10" s="160">
        <v>0</v>
      </c>
      <c r="CF10" s="69"/>
      <c r="CG10" s="69"/>
    </row>
    <row r="11" spans="1:86" s="23" customFormat="1" ht="14.4" customHeight="1">
      <c r="A11" s="23" t="s">
        <v>4</v>
      </c>
      <c r="B11" s="357"/>
      <c r="C11" s="160">
        <v>0</v>
      </c>
      <c r="D11" s="160">
        <v>0</v>
      </c>
      <c r="E11" s="160">
        <v>0</v>
      </c>
      <c r="F11" s="160">
        <v>0</v>
      </c>
      <c r="G11" s="160">
        <v>0</v>
      </c>
      <c r="H11" s="160">
        <v>0</v>
      </c>
      <c r="I11" s="160">
        <v>0</v>
      </c>
      <c r="J11" s="160">
        <v>0</v>
      </c>
      <c r="K11" s="160">
        <v>0</v>
      </c>
      <c r="L11" s="160">
        <v>0</v>
      </c>
      <c r="M11" s="160">
        <v>0</v>
      </c>
      <c r="N11" s="160">
        <v>0</v>
      </c>
      <c r="O11" s="160">
        <v>0</v>
      </c>
      <c r="P11" s="160">
        <v>0</v>
      </c>
      <c r="Q11" s="160">
        <v>0</v>
      </c>
      <c r="R11" s="160">
        <v>0</v>
      </c>
      <c r="S11" s="160">
        <v>0</v>
      </c>
      <c r="T11" s="160">
        <v>0</v>
      </c>
      <c r="U11" s="160">
        <v>0</v>
      </c>
      <c r="V11" s="160">
        <v>0</v>
      </c>
      <c r="W11" s="160">
        <v>0</v>
      </c>
      <c r="X11" s="160">
        <v>0</v>
      </c>
      <c r="Y11" s="160">
        <v>0</v>
      </c>
      <c r="Z11" s="160">
        <v>0</v>
      </c>
      <c r="AA11" s="160">
        <v>0</v>
      </c>
      <c r="AB11" s="160">
        <v>0</v>
      </c>
      <c r="AC11" s="160">
        <v>0</v>
      </c>
      <c r="AD11" s="160">
        <v>0</v>
      </c>
      <c r="AE11" s="160">
        <v>0</v>
      </c>
      <c r="AF11" s="160">
        <v>0</v>
      </c>
      <c r="AG11" s="160">
        <v>0</v>
      </c>
      <c r="AH11" s="160">
        <v>0</v>
      </c>
      <c r="AI11" s="160">
        <v>0</v>
      </c>
      <c r="AJ11" s="160">
        <v>0</v>
      </c>
      <c r="AK11" s="160">
        <v>0</v>
      </c>
      <c r="AL11" s="160">
        <v>0</v>
      </c>
      <c r="AM11" s="160">
        <v>0</v>
      </c>
      <c r="AN11" s="160">
        <v>0</v>
      </c>
      <c r="AO11" s="160">
        <v>0</v>
      </c>
      <c r="AP11" s="160">
        <v>0</v>
      </c>
      <c r="AQ11" s="160">
        <v>0</v>
      </c>
      <c r="AR11" s="160">
        <v>0</v>
      </c>
      <c r="AS11" s="160">
        <v>0</v>
      </c>
      <c r="AT11" s="160">
        <v>0</v>
      </c>
      <c r="AU11" s="160">
        <v>0</v>
      </c>
      <c r="AV11" s="160">
        <v>0</v>
      </c>
      <c r="AW11" s="160">
        <v>0</v>
      </c>
      <c r="AX11" s="160">
        <v>0</v>
      </c>
      <c r="AY11" s="160">
        <v>0</v>
      </c>
      <c r="AZ11" s="160">
        <v>0</v>
      </c>
      <c r="BA11" s="160">
        <v>0</v>
      </c>
      <c r="BB11" s="160">
        <v>0</v>
      </c>
      <c r="BC11" s="160">
        <v>0</v>
      </c>
      <c r="BD11" s="160">
        <v>0</v>
      </c>
      <c r="BE11" s="160">
        <v>0</v>
      </c>
      <c r="BF11" s="160">
        <v>0</v>
      </c>
      <c r="BG11" s="160">
        <v>0</v>
      </c>
      <c r="BH11" s="160">
        <v>0</v>
      </c>
      <c r="BI11" s="160">
        <v>0</v>
      </c>
      <c r="BJ11" s="160">
        <v>0</v>
      </c>
      <c r="BK11" s="160">
        <v>0</v>
      </c>
      <c r="BL11" s="160">
        <v>0</v>
      </c>
      <c r="BM11" s="160">
        <v>0</v>
      </c>
      <c r="BN11" s="160">
        <v>0</v>
      </c>
      <c r="BO11" s="160">
        <v>0</v>
      </c>
      <c r="BP11" s="160">
        <v>0</v>
      </c>
      <c r="BQ11" s="160">
        <v>0</v>
      </c>
      <c r="BR11" s="160">
        <v>0</v>
      </c>
      <c r="BS11" s="160">
        <v>0</v>
      </c>
      <c r="BT11" s="160">
        <v>0</v>
      </c>
      <c r="BU11" s="160">
        <v>0</v>
      </c>
      <c r="BV11" s="160">
        <v>0</v>
      </c>
      <c r="BW11" s="160">
        <v>0</v>
      </c>
      <c r="BX11" s="160">
        <v>0</v>
      </c>
      <c r="BY11" s="160">
        <v>0</v>
      </c>
      <c r="BZ11" s="160">
        <v>0</v>
      </c>
      <c r="CA11" s="160">
        <v>0</v>
      </c>
      <c r="CB11" s="160">
        <v>0</v>
      </c>
      <c r="CC11" s="160">
        <v>0</v>
      </c>
      <c r="CD11" s="160">
        <v>0</v>
      </c>
      <c r="CE11" s="160">
        <v>0</v>
      </c>
      <c r="CF11" s="69"/>
      <c r="CG11" s="69"/>
    </row>
    <row r="12" spans="1:86" s="17" customFormat="1" ht="14.4" customHeight="1">
      <c r="A12" s="17" t="s">
        <v>10</v>
      </c>
      <c r="B12" s="358"/>
      <c r="C12" s="223">
        <v>0</v>
      </c>
      <c r="D12" s="223">
        <v>0</v>
      </c>
      <c r="E12" s="223">
        <v>0</v>
      </c>
      <c r="F12" s="223">
        <v>0</v>
      </c>
      <c r="G12" s="223">
        <v>0</v>
      </c>
      <c r="H12" s="223">
        <v>0</v>
      </c>
      <c r="I12" s="223">
        <v>0</v>
      </c>
      <c r="J12" s="223">
        <v>0</v>
      </c>
      <c r="K12" s="223">
        <v>0</v>
      </c>
      <c r="L12" s="223">
        <v>0</v>
      </c>
      <c r="M12" s="223">
        <v>0</v>
      </c>
      <c r="N12" s="223">
        <v>0</v>
      </c>
      <c r="O12" s="223">
        <v>0</v>
      </c>
      <c r="P12" s="223">
        <v>0</v>
      </c>
      <c r="Q12" s="223">
        <v>0</v>
      </c>
      <c r="R12" s="223">
        <v>0</v>
      </c>
      <c r="S12" s="223">
        <v>0</v>
      </c>
      <c r="T12" s="223">
        <v>0</v>
      </c>
      <c r="U12" s="223">
        <v>0</v>
      </c>
      <c r="V12" s="223">
        <v>0</v>
      </c>
      <c r="W12" s="223">
        <v>0</v>
      </c>
      <c r="X12" s="223">
        <v>0</v>
      </c>
      <c r="Y12" s="223">
        <v>0</v>
      </c>
      <c r="Z12" s="223">
        <v>0</v>
      </c>
      <c r="AA12" s="223">
        <v>0</v>
      </c>
      <c r="AB12" s="223">
        <v>0</v>
      </c>
      <c r="AC12" s="223">
        <v>0</v>
      </c>
      <c r="AD12" s="223">
        <v>0</v>
      </c>
      <c r="AE12" s="223">
        <v>0</v>
      </c>
      <c r="AF12" s="223">
        <v>0</v>
      </c>
      <c r="AG12" s="223">
        <v>0</v>
      </c>
      <c r="AH12" s="223">
        <v>0</v>
      </c>
      <c r="AI12" s="223">
        <v>0</v>
      </c>
      <c r="AJ12" s="223">
        <v>0</v>
      </c>
      <c r="AK12" s="223">
        <v>0</v>
      </c>
      <c r="AL12" s="223">
        <v>0</v>
      </c>
      <c r="AM12" s="223">
        <v>0</v>
      </c>
      <c r="AN12" s="223">
        <v>0</v>
      </c>
      <c r="AO12" s="223">
        <v>0</v>
      </c>
      <c r="AP12" s="223">
        <v>0</v>
      </c>
      <c r="AQ12" s="223">
        <v>0</v>
      </c>
      <c r="AR12" s="223">
        <v>0</v>
      </c>
      <c r="AS12" s="223">
        <v>0</v>
      </c>
      <c r="AT12" s="223">
        <v>0</v>
      </c>
      <c r="AU12" s="223">
        <v>0</v>
      </c>
      <c r="AV12" s="223">
        <v>0</v>
      </c>
      <c r="AW12" s="223">
        <v>0</v>
      </c>
      <c r="AX12" s="223">
        <v>0</v>
      </c>
      <c r="AY12" s="223">
        <v>0</v>
      </c>
      <c r="AZ12" s="223">
        <v>0</v>
      </c>
      <c r="BA12" s="223">
        <v>0</v>
      </c>
      <c r="BB12" s="223">
        <v>0</v>
      </c>
      <c r="BC12" s="223">
        <v>0</v>
      </c>
      <c r="BD12" s="223">
        <v>0</v>
      </c>
      <c r="BE12" s="223">
        <v>0</v>
      </c>
      <c r="BF12" s="223">
        <v>0</v>
      </c>
      <c r="BG12" s="223">
        <v>0</v>
      </c>
      <c r="BH12" s="223">
        <v>0</v>
      </c>
      <c r="BI12" s="223">
        <v>0</v>
      </c>
      <c r="BJ12" s="223">
        <v>0</v>
      </c>
      <c r="BK12" s="223">
        <v>0</v>
      </c>
      <c r="BL12" s="223">
        <v>0</v>
      </c>
      <c r="BM12" s="223">
        <v>0</v>
      </c>
      <c r="BN12" s="223">
        <v>0</v>
      </c>
      <c r="BO12" s="223">
        <v>0</v>
      </c>
      <c r="BP12" s="223">
        <v>0</v>
      </c>
      <c r="BQ12" s="223">
        <v>0</v>
      </c>
      <c r="BR12" s="223">
        <v>0</v>
      </c>
      <c r="BS12" s="223">
        <v>0</v>
      </c>
      <c r="BT12" s="223">
        <v>0</v>
      </c>
      <c r="BU12" s="223">
        <v>0</v>
      </c>
      <c r="BV12" s="223">
        <v>0</v>
      </c>
      <c r="BW12" s="223">
        <v>0</v>
      </c>
      <c r="BX12" s="223">
        <v>0</v>
      </c>
      <c r="BY12" s="223">
        <v>0</v>
      </c>
      <c r="BZ12" s="223">
        <v>0</v>
      </c>
      <c r="CA12" s="223">
        <v>0</v>
      </c>
      <c r="CB12" s="223">
        <v>0</v>
      </c>
      <c r="CC12" s="223">
        <v>0</v>
      </c>
      <c r="CD12" s="223">
        <v>0</v>
      </c>
      <c r="CE12" s="223">
        <v>0</v>
      </c>
      <c r="CF12" s="15"/>
      <c r="CG12" s="15"/>
    </row>
    <row r="13" spans="1:86" s="23" customFormat="1">
      <c r="A13" s="134"/>
    </row>
    <row r="14" spans="1:86" s="18" customFormat="1">
      <c r="A14" s="18" t="s">
        <v>3</v>
      </c>
      <c r="B14" s="357" t="s">
        <v>128</v>
      </c>
      <c r="C14" s="221">
        <v>1</v>
      </c>
      <c r="D14" s="221">
        <f>$C14</f>
        <v>1</v>
      </c>
      <c r="E14" s="221">
        <f t="shared" ref="E14:T20" si="0">$C14</f>
        <v>1</v>
      </c>
      <c r="F14" s="221">
        <f t="shared" si="0"/>
        <v>1</v>
      </c>
      <c r="G14" s="221">
        <f t="shared" si="0"/>
        <v>1</v>
      </c>
      <c r="H14" s="221">
        <f t="shared" si="0"/>
        <v>1</v>
      </c>
      <c r="I14" s="221">
        <f t="shared" si="0"/>
        <v>1</v>
      </c>
      <c r="J14" s="221">
        <f t="shared" si="0"/>
        <v>1</v>
      </c>
      <c r="K14" s="221">
        <f t="shared" si="0"/>
        <v>1</v>
      </c>
      <c r="L14" s="221">
        <f t="shared" si="0"/>
        <v>1</v>
      </c>
      <c r="M14" s="221">
        <f t="shared" si="0"/>
        <v>1</v>
      </c>
      <c r="N14" s="221">
        <f t="shared" si="0"/>
        <v>1</v>
      </c>
      <c r="O14" s="221">
        <f t="shared" si="0"/>
        <v>1</v>
      </c>
      <c r="P14" s="221">
        <f t="shared" si="0"/>
        <v>1</v>
      </c>
      <c r="Q14" s="221">
        <f t="shared" si="0"/>
        <v>1</v>
      </c>
      <c r="R14" s="221">
        <f t="shared" si="0"/>
        <v>1</v>
      </c>
      <c r="S14" s="221">
        <f t="shared" si="0"/>
        <v>1</v>
      </c>
      <c r="T14" s="221">
        <f t="shared" si="0"/>
        <v>1</v>
      </c>
      <c r="U14" s="221">
        <f t="shared" ref="U14:AJ20" si="1">$C14</f>
        <v>1</v>
      </c>
      <c r="V14" s="221">
        <f t="shared" si="1"/>
        <v>1</v>
      </c>
      <c r="W14" s="221">
        <f t="shared" si="1"/>
        <v>1</v>
      </c>
      <c r="X14" s="221">
        <f t="shared" si="1"/>
        <v>1</v>
      </c>
      <c r="Y14" s="221">
        <f t="shared" si="1"/>
        <v>1</v>
      </c>
      <c r="Z14" s="221">
        <f t="shared" si="1"/>
        <v>1</v>
      </c>
      <c r="AA14" s="221">
        <f t="shared" si="1"/>
        <v>1</v>
      </c>
      <c r="AB14" s="221">
        <f t="shared" si="1"/>
        <v>1</v>
      </c>
      <c r="AC14" s="221">
        <f t="shared" si="1"/>
        <v>1</v>
      </c>
      <c r="AD14" s="221">
        <f t="shared" si="1"/>
        <v>1</v>
      </c>
      <c r="AE14" s="221">
        <f t="shared" si="1"/>
        <v>1</v>
      </c>
      <c r="AF14" s="221">
        <f t="shared" si="1"/>
        <v>1</v>
      </c>
      <c r="AG14" s="221">
        <f t="shared" si="1"/>
        <v>1</v>
      </c>
      <c r="AH14" s="221">
        <f t="shared" si="1"/>
        <v>1</v>
      </c>
      <c r="AI14" s="221">
        <f t="shared" si="1"/>
        <v>1</v>
      </c>
      <c r="AJ14" s="221">
        <f t="shared" si="1"/>
        <v>1</v>
      </c>
      <c r="AK14" s="221">
        <f t="shared" ref="AK14:AZ20" si="2">$C14</f>
        <v>1</v>
      </c>
      <c r="AL14" s="221">
        <f t="shared" si="2"/>
        <v>1</v>
      </c>
      <c r="AM14" s="221">
        <f t="shared" si="2"/>
        <v>1</v>
      </c>
      <c r="AN14" s="221">
        <f t="shared" si="2"/>
        <v>1</v>
      </c>
      <c r="AO14" s="221">
        <f t="shared" si="2"/>
        <v>1</v>
      </c>
      <c r="AP14" s="221">
        <f t="shared" si="2"/>
        <v>1</v>
      </c>
      <c r="AQ14" s="221">
        <f t="shared" si="2"/>
        <v>1</v>
      </c>
      <c r="AR14" s="221">
        <f t="shared" si="2"/>
        <v>1</v>
      </c>
      <c r="AS14" s="221">
        <f t="shared" si="2"/>
        <v>1</v>
      </c>
      <c r="AT14" s="221">
        <f t="shared" si="2"/>
        <v>1</v>
      </c>
      <c r="AU14" s="221">
        <f t="shared" si="2"/>
        <v>1</v>
      </c>
      <c r="AV14" s="221">
        <f t="shared" si="2"/>
        <v>1</v>
      </c>
      <c r="AW14" s="221">
        <f t="shared" si="2"/>
        <v>1</v>
      </c>
      <c r="AX14" s="221">
        <f t="shared" si="2"/>
        <v>1</v>
      </c>
      <c r="AY14" s="221">
        <f t="shared" si="2"/>
        <v>1</v>
      </c>
      <c r="AZ14" s="221">
        <f t="shared" si="2"/>
        <v>1</v>
      </c>
      <c r="BA14" s="221">
        <f t="shared" ref="BA14:BP20" si="3">$C14</f>
        <v>1</v>
      </c>
      <c r="BB14" s="221">
        <f t="shared" si="3"/>
        <v>1</v>
      </c>
      <c r="BC14" s="221">
        <f t="shared" si="3"/>
        <v>1</v>
      </c>
      <c r="BD14" s="221">
        <f t="shared" si="3"/>
        <v>1</v>
      </c>
      <c r="BE14" s="221">
        <f t="shared" si="3"/>
        <v>1</v>
      </c>
      <c r="BF14" s="221">
        <f t="shared" si="3"/>
        <v>1</v>
      </c>
      <c r="BG14" s="221">
        <f t="shared" si="3"/>
        <v>1</v>
      </c>
      <c r="BH14" s="221">
        <f t="shared" si="3"/>
        <v>1</v>
      </c>
      <c r="BI14" s="221">
        <f t="shared" si="3"/>
        <v>1</v>
      </c>
      <c r="BJ14" s="221">
        <f t="shared" si="3"/>
        <v>1</v>
      </c>
      <c r="BK14" s="221">
        <f t="shared" si="3"/>
        <v>1</v>
      </c>
      <c r="BL14" s="221">
        <f t="shared" si="3"/>
        <v>1</v>
      </c>
      <c r="BM14" s="221">
        <f t="shared" si="3"/>
        <v>1</v>
      </c>
      <c r="BN14" s="221">
        <f t="shared" si="3"/>
        <v>1</v>
      </c>
      <c r="BO14" s="221">
        <f t="shared" si="3"/>
        <v>1</v>
      </c>
      <c r="BP14" s="221">
        <f t="shared" si="3"/>
        <v>1</v>
      </c>
      <c r="BQ14" s="221">
        <f t="shared" ref="BQ14:CE20" si="4">$C14</f>
        <v>1</v>
      </c>
      <c r="BR14" s="221">
        <f t="shared" si="4"/>
        <v>1</v>
      </c>
      <c r="BS14" s="221">
        <f t="shared" si="4"/>
        <v>1</v>
      </c>
      <c r="BT14" s="221">
        <f t="shared" si="4"/>
        <v>1</v>
      </c>
      <c r="BU14" s="221">
        <f t="shared" si="4"/>
        <v>1</v>
      </c>
      <c r="BV14" s="221">
        <f t="shared" si="4"/>
        <v>1</v>
      </c>
      <c r="BW14" s="221">
        <f t="shared" si="4"/>
        <v>1</v>
      </c>
      <c r="BX14" s="221">
        <f t="shared" si="4"/>
        <v>1</v>
      </c>
      <c r="BY14" s="221">
        <f t="shared" si="4"/>
        <v>1</v>
      </c>
      <c r="BZ14" s="221">
        <f t="shared" si="4"/>
        <v>1</v>
      </c>
      <c r="CA14" s="221">
        <f t="shared" si="4"/>
        <v>1</v>
      </c>
      <c r="CB14" s="221">
        <f t="shared" si="4"/>
        <v>1</v>
      </c>
      <c r="CC14" s="221">
        <f t="shared" si="4"/>
        <v>1</v>
      </c>
      <c r="CD14" s="221">
        <f t="shared" si="4"/>
        <v>1</v>
      </c>
      <c r="CE14" s="221">
        <f t="shared" si="4"/>
        <v>1</v>
      </c>
    </row>
    <row r="15" spans="1:86" s="18" customFormat="1" ht="15" customHeight="1">
      <c r="A15" s="18" t="s">
        <v>5</v>
      </c>
      <c r="B15" s="357">
        <v>0</v>
      </c>
      <c r="C15" s="221">
        <v>1</v>
      </c>
      <c r="D15" s="221">
        <f t="shared" ref="D15:D20" si="5">$C15</f>
        <v>1</v>
      </c>
      <c r="E15" s="221">
        <f t="shared" si="0"/>
        <v>1</v>
      </c>
      <c r="F15" s="221">
        <f t="shared" si="0"/>
        <v>1</v>
      </c>
      <c r="G15" s="221">
        <f t="shared" si="0"/>
        <v>1</v>
      </c>
      <c r="H15" s="221">
        <f t="shared" si="0"/>
        <v>1</v>
      </c>
      <c r="I15" s="221">
        <f t="shared" si="0"/>
        <v>1</v>
      </c>
      <c r="J15" s="221">
        <f t="shared" si="0"/>
        <v>1</v>
      </c>
      <c r="K15" s="221">
        <f t="shared" si="0"/>
        <v>1</v>
      </c>
      <c r="L15" s="221">
        <f t="shared" si="0"/>
        <v>1</v>
      </c>
      <c r="M15" s="221">
        <f t="shared" si="0"/>
        <v>1</v>
      </c>
      <c r="N15" s="221">
        <f t="shared" si="0"/>
        <v>1</v>
      </c>
      <c r="O15" s="221">
        <f t="shared" si="0"/>
        <v>1</v>
      </c>
      <c r="P15" s="221">
        <f t="shared" si="0"/>
        <v>1</v>
      </c>
      <c r="Q15" s="221">
        <f t="shared" si="0"/>
        <v>1</v>
      </c>
      <c r="R15" s="221">
        <f t="shared" si="0"/>
        <v>1</v>
      </c>
      <c r="S15" s="221">
        <f t="shared" si="0"/>
        <v>1</v>
      </c>
      <c r="T15" s="221">
        <f t="shared" si="0"/>
        <v>1</v>
      </c>
      <c r="U15" s="221">
        <f t="shared" si="1"/>
        <v>1</v>
      </c>
      <c r="V15" s="221">
        <f t="shared" si="1"/>
        <v>1</v>
      </c>
      <c r="W15" s="221">
        <f t="shared" si="1"/>
        <v>1</v>
      </c>
      <c r="X15" s="221">
        <f t="shared" si="1"/>
        <v>1</v>
      </c>
      <c r="Y15" s="221">
        <f t="shared" si="1"/>
        <v>1</v>
      </c>
      <c r="Z15" s="221">
        <f t="shared" si="1"/>
        <v>1</v>
      </c>
      <c r="AA15" s="221">
        <f t="shared" si="1"/>
        <v>1</v>
      </c>
      <c r="AB15" s="221">
        <f t="shared" si="1"/>
        <v>1</v>
      </c>
      <c r="AC15" s="221">
        <f t="shared" si="1"/>
        <v>1</v>
      </c>
      <c r="AD15" s="221">
        <f t="shared" si="1"/>
        <v>1</v>
      </c>
      <c r="AE15" s="221">
        <f t="shared" si="1"/>
        <v>1</v>
      </c>
      <c r="AF15" s="221">
        <f t="shared" si="1"/>
        <v>1</v>
      </c>
      <c r="AG15" s="221">
        <f t="shared" si="1"/>
        <v>1</v>
      </c>
      <c r="AH15" s="221">
        <f t="shared" si="1"/>
        <v>1</v>
      </c>
      <c r="AI15" s="221">
        <f t="shared" si="1"/>
        <v>1</v>
      </c>
      <c r="AJ15" s="221">
        <f t="shared" si="1"/>
        <v>1</v>
      </c>
      <c r="AK15" s="221">
        <f t="shared" si="2"/>
        <v>1</v>
      </c>
      <c r="AL15" s="221">
        <f t="shared" si="2"/>
        <v>1</v>
      </c>
      <c r="AM15" s="221">
        <f t="shared" si="2"/>
        <v>1</v>
      </c>
      <c r="AN15" s="221">
        <f t="shared" si="2"/>
        <v>1</v>
      </c>
      <c r="AO15" s="221">
        <f t="shared" si="2"/>
        <v>1</v>
      </c>
      <c r="AP15" s="221">
        <f t="shared" si="2"/>
        <v>1</v>
      </c>
      <c r="AQ15" s="221">
        <f t="shared" si="2"/>
        <v>1</v>
      </c>
      <c r="AR15" s="221">
        <f t="shared" si="2"/>
        <v>1</v>
      </c>
      <c r="AS15" s="221">
        <f t="shared" si="2"/>
        <v>1</v>
      </c>
      <c r="AT15" s="221">
        <f t="shared" si="2"/>
        <v>1</v>
      </c>
      <c r="AU15" s="221">
        <f t="shared" si="2"/>
        <v>1</v>
      </c>
      <c r="AV15" s="221">
        <f t="shared" si="2"/>
        <v>1</v>
      </c>
      <c r="AW15" s="221">
        <f t="shared" si="2"/>
        <v>1</v>
      </c>
      <c r="AX15" s="221">
        <f t="shared" si="2"/>
        <v>1</v>
      </c>
      <c r="AY15" s="221">
        <f t="shared" si="2"/>
        <v>1</v>
      </c>
      <c r="AZ15" s="221">
        <f t="shared" si="2"/>
        <v>1</v>
      </c>
      <c r="BA15" s="221">
        <f t="shared" si="3"/>
        <v>1</v>
      </c>
      <c r="BB15" s="221">
        <f t="shared" si="3"/>
        <v>1</v>
      </c>
      <c r="BC15" s="221">
        <f t="shared" si="3"/>
        <v>1</v>
      </c>
      <c r="BD15" s="221">
        <f t="shared" si="3"/>
        <v>1</v>
      </c>
      <c r="BE15" s="221">
        <f t="shared" si="3"/>
        <v>1</v>
      </c>
      <c r="BF15" s="221">
        <f t="shared" si="3"/>
        <v>1</v>
      </c>
      <c r="BG15" s="221">
        <f t="shared" si="3"/>
        <v>1</v>
      </c>
      <c r="BH15" s="221">
        <f t="shared" si="3"/>
        <v>1</v>
      </c>
      <c r="BI15" s="221">
        <f t="shared" si="3"/>
        <v>1</v>
      </c>
      <c r="BJ15" s="221">
        <f t="shared" si="3"/>
        <v>1</v>
      </c>
      <c r="BK15" s="221">
        <f t="shared" si="3"/>
        <v>1</v>
      </c>
      <c r="BL15" s="221">
        <f t="shared" si="3"/>
        <v>1</v>
      </c>
      <c r="BM15" s="221">
        <f t="shared" si="3"/>
        <v>1</v>
      </c>
      <c r="BN15" s="221">
        <f t="shared" si="3"/>
        <v>1</v>
      </c>
      <c r="BO15" s="221">
        <f t="shared" si="3"/>
        <v>1</v>
      </c>
      <c r="BP15" s="221">
        <f t="shared" si="3"/>
        <v>1</v>
      </c>
      <c r="BQ15" s="221">
        <f t="shared" si="4"/>
        <v>1</v>
      </c>
      <c r="BR15" s="221">
        <f t="shared" si="4"/>
        <v>1</v>
      </c>
      <c r="BS15" s="221">
        <f t="shared" si="4"/>
        <v>1</v>
      </c>
      <c r="BT15" s="221">
        <f t="shared" si="4"/>
        <v>1</v>
      </c>
      <c r="BU15" s="221">
        <f t="shared" si="4"/>
        <v>1</v>
      </c>
      <c r="BV15" s="221">
        <f t="shared" si="4"/>
        <v>1</v>
      </c>
      <c r="BW15" s="221">
        <f t="shared" si="4"/>
        <v>1</v>
      </c>
      <c r="BX15" s="221">
        <f t="shared" si="4"/>
        <v>1</v>
      </c>
      <c r="BY15" s="221">
        <f t="shared" si="4"/>
        <v>1</v>
      </c>
      <c r="BZ15" s="221">
        <f t="shared" si="4"/>
        <v>1</v>
      </c>
      <c r="CA15" s="221">
        <f t="shared" si="4"/>
        <v>1</v>
      </c>
      <c r="CB15" s="221">
        <f t="shared" si="4"/>
        <v>1</v>
      </c>
      <c r="CC15" s="221">
        <f t="shared" si="4"/>
        <v>1</v>
      </c>
      <c r="CD15" s="221">
        <f t="shared" si="4"/>
        <v>1</v>
      </c>
      <c r="CE15" s="221">
        <f t="shared" si="4"/>
        <v>1</v>
      </c>
    </row>
    <row r="16" spans="1:86" s="18" customFormat="1">
      <c r="A16" s="18" t="s">
        <v>9</v>
      </c>
      <c r="B16" s="357">
        <v>0</v>
      </c>
      <c r="C16" s="221">
        <v>1</v>
      </c>
      <c r="D16" s="221">
        <f t="shared" si="5"/>
        <v>1</v>
      </c>
      <c r="E16" s="221">
        <f t="shared" si="0"/>
        <v>1</v>
      </c>
      <c r="F16" s="221">
        <f t="shared" si="0"/>
        <v>1</v>
      </c>
      <c r="G16" s="221">
        <f t="shared" si="0"/>
        <v>1</v>
      </c>
      <c r="H16" s="221">
        <f t="shared" si="0"/>
        <v>1</v>
      </c>
      <c r="I16" s="221">
        <f t="shared" si="0"/>
        <v>1</v>
      </c>
      <c r="J16" s="221">
        <f t="shared" si="0"/>
        <v>1</v>
      </c>
      <c r="K16" s="221">
        <f t="shared" si="0"/>
        <v>1</v>
      </c>
      <c r="L16" s="221">
        <f t="shared" si="0"/>
        <v>1</v>
      </c>
      <c r="M16" s="221">
        <f t="shared" si="0"/>
        <v>1</v>
      </c>
      <c r="N16" s="221">
        <f t="shared" si="0"/>
        <v>1</v>
      </c>
      <c r="O16" s="221">
        <f t="shared" si="0"/>
        <v>1</v>
      </c>
      <c r="P16" s="221">
        <f t="shared" si="0"/>
        <v>1</v>
      </c>
      <c r="Q16" s="221">
        <f t="shared" si="0"/>
        <v>1</v>
      </c>
      <c r="R16" s="221">
        <f t="shared" si="0"/>
        <v>1</v>
      </c>
      <c r="S16" s="221">
        <f t="shared" si="0"/>
        <v>1</v>
      </c>
      <c r="T16" s="221">
        <f t="shared" si="0"/>
        <v>1</v>
      </c>
      <c r="U16" s="221">
        <f t="shared" si="1"/>
        <v>1</v>
      </c>
      <c r="V16" s="221">
        <f t="shared" si="1"/>
        <v>1</v>
      </c>
      <c r="W16" s="221">
        <f t="shared" si="1"/>
        <v>1</v>
      </c>
      <c r="X16" s="221">
        <f t="shared" si="1"/>
        <v>1</v>
      </c>
      <c r="Y16" s="221">
        <f t="shared" si="1"/>
        <v>1</v>
      </c>
      <c r="Z16" s="221">
        <f t="shared" si="1"/>
        <v>1</v>
      </c>
      <c r="AA16" s="221">
        <f t="shared" si="1"/>
        <v>1</v>
      </c>
      <c r="AB16" s="221">
        <f t="shared" si="1"/>
        <v>1</v>
      </c>
      <c r="AC16" s="221">
        <f t="shared" si="1"/>
        <v>1</v>
      </c>
      <c r="AD16" s="221">
        <f t="shared" si="1"/>
        <v>1</v>
      </c>
      <c r="AE16" s="221">
        <f t="shared" si="1"/>
        <v>1</v>
      </c>
      <c r="AF16" s="221">
        <f t="shared" si="1"/>
        <v>1</v>
      </c>
      <c r="AG16" s="221">
        <f t="shared" si="1"/>
        <v>1</v>
      </c>
      <c r="AH16" s="221">
        <f t="shared" si="1"/>
        <v>1</v>
      </c>
      <c r="AI16" s="221">
        <f t="shared" si="1"/>
        <v>1</v>
      </c>
      <c r="AJ16" s="221">
        <f t="shared" si="1"/>
        <v>1</v>
      </c>
      <c r="AK16" s="221">
        <f t="shared" si="2"/>
        <v>1</v>
      </c>
      <c r="AL16" s="221">
        <f t="shared" si="2"/>
        <v>1</v>
      </c>
      <c r="AM16" s="221">
        <f t="shared" si="2"/>
        <v>1</v>
      </c>
      <c r="AN16" s="221">
        <f t="shared" si="2"/>
        <v>1</v>
      </c>
      <c r="AO16" s="221">
        <f t="shared" si="2"/>
        <v>1</v>
      </c>
      <c r="AP16" s="221">
        <f t="shared" si="2"/>
        <v>1</v>
      </c>
      <c r="AQ16" s="221">
        <f t="shared" si="2"/>
        <v>1</v>
      </c>
      <c r="AR16" s="221">
        <f t="shared" si="2"/>
        <v>1</v>
      </c>
      <c r="AS16" s="221">
        <f t="shared" si="2"/>
        <v>1</v>
      </c>
      <c r="AT16" s="221">
        <f t="shared" si="2"/>
        <v>1</v>
      </c>
      <c r="AU16" s="221">
        <f t="shared" si="2"/>
        <v>1</v>
      </c>
      <c r="AV16" s="221">
        <f t="shared" si="2"/>
        <v>1</v>
      </c>
      <c r="AW16" s="221">
        <f t="shared" si="2"/>
        <v>1</v>
      </c>
      <c r="AX16" s="221">
        <f t="shared" si="2"/>
        <v>1</v>
      </c>
      <c r="AY16" s="221">
        <f t="shared" si="2"/>
        <v>1</v>
      </c>
      <c r="AZ16" s="221">
        <f t="shared" si="2"/>
        <v>1</v>
      </c>
      <c r="BA16" s="221">
        <f t="shared" si="3"/>
        <v>1</v>
      </c>
      <c r="BB16" s="221">
        <f t="shared" si="3"/>
        <v>1</v>
      </c>
      <c r="BC16" s="221">
        <f t="shared" si="3"/>
        <v>1</v>
      </c>
      <c r="BD16" s="221">
        <f t="shared" si="3"/>
        <v>1</v>
      </c>
      <c r="BE16" s="221">
        <f t="shared" si="3"/>
        <v>1</v>
      </c>
      <c r="BF16" s="221">
        <f t="shared" si="3"/>
        <v>1</v>
      </c>
      <c r="BG16" s="221">
        <f t="shared" si="3"/>
        <v>1</v>
      </c>
      <c r="BH16" s="221">
        <f t="shared" si="3"/>
        <v>1</v>
      </c>
      <c r="BI16" s="221">
        <f t="shared" si="3"/>
        <v>1</v>
      </c>
      <c r="BJ16" s="221">
        <f t="shared" si="3"/>
        <v>1</v>
      </c>
      <c r="BK16" s="221">
        <f t="shared" si="3"/>
        <v>1</v>
      </c>
      <c r="BL16" s="221">
        <f t="shared" si="3"/>
        <v>1</v>
      </c>
      <c r="BM16" s="221">
        <f t="shared" si="3"/>
        <v>1</v>
      </c>
      <c r="BN16" s="221">
        <f t="shared" si="3"/>
        <v>1</v>
      </c>
      <c r="BO16" s="221">
        <f t="shared" si="3"/>
        <v>1</v>
      </c>
      <c r="BP16" s="221">
        <f t="shared" si="3"/>
        <v>1</v>
      </c>
      <c r="BQ16" s="221">
        <f t="shared" si="4"/>
        <v>1</v>
      </c>
      <c r="BR16" s="221">
        <f t="shared" si="4"/>
        <v>1</v>
      </c>
      <c r="BS16" s="221">
        <f t="shared" si="4"/>
        <v>1</v>
      </c>
      <c r="BT16" s="221">
        <f t="shared" si="4"/>
        <v>1</v>
      </c>
      <c r="BU16" s="221">
        <f t="shared" si="4"/>
        <v>1</v>
      </c>
      <c r="BV16" s="221">
        <f t="shared" si="4"/>
        <v>1</v>
      </c>
      <c r="BW16" s="221">
        <f t="shared" si="4"/>
        <v>1</v>
      </c>
      <c r="BX16" s="221">
        <f t="shared" si="4"/>
        <v>1</v>
      </c>
      <c r="BY16" s="221">
        <f t="shared" si="4"/>
        <v>1</v>
      </c>
      <c r="BZ16" s="221">
        <f t="shared" si="4"/>
        <v>1</v>
      </c>
      <c r="CA16" s="221">
        <f t="shared" si="4"/>
        <v>1</v>
      </c>
      <c r="CB16" s="221">
        <f t="shared" si="4"/>
        <v>1</v>
      </c>
      <c r="CC16" s="221">
        <f t="shared" si="4"/>
        <v>1</v>
      </c>
      <c r="CD16" s="221">
        <f t="shared" si="4"/>
        <v>1</v>
      </c>
      <c r="CE16" s="221">
        <f t="shared" si="4"/>
        <v>1</v>
      </c>
    </row>
    <row r="17" spans="1:83" s="18" customFormat="1">
      <c r="A17" s="18" t="s">
        <v>6</v>
      </c>
      <c r="B17" s="357">
        <v>0</v>
      </c>
      <c r="C17" s="221">
        <v>1</v>
      </c>
      <c r="D17" s="221">
        <f t="shared" si="5"/>
        <v>1</v>
      </c>
      <c r="E17" s="221">
        <f t="shared" si="0"/>
        <v>1</v>
      </c>
      <c r="F17" s="221">
        <f t="shared" si="0"/>
        <v>1</v>
      </c>
      <c r="G17" s="221">
        <f t="shared" si="0"/>
        <v>1</v>
      </c>
      <c r="H17" s="221">
        <f t="shared" si="0"/>
        <v>1</v>
      </c>
      <c r="I17" s="221">
        <f t="shared" si="0"/>
        <v>1</v>
      </c>
      <c r="J17" s="221">
        <f t="shared" si="0"/>
        <v>1</v>
      </c>
      <c r="K17" s="221">
        <f t="shared" si="0"/>
        <v>1</v>
      </c>
      <c r="L17" s="221">
        <f t="shared" si="0"/>
        <v>1</v>
      </c>
      <c r="M17" s="221">
        <f t="shared" si="0"/>
        <v>1</v>
      </c>
      <c r="N17" s="221">
        <f t="shared" si="0"/>
        <v>1</v>
      </c>
      <c r="O17" s="221">
        <f t="shared" si="0"/>
        <v>1</v>
      </c>
      <c r="P17" s="221">
        <f t="shared" si="0"/>
        <v>1</v>
      </c>
      <c r="Q17" s="221">
        <f t="shared" si="0"/>
        <v>1</v>
      </c>
      <c r="R17" s="221">
        <f t="shared" si="0"/>
        <v>1</v>
      </c>
      <c r="S17" s="221">
        <f t="shared" si="0"/>
        <v>1</v>
      </c>
      <c r="T17" s="221">
        <f t="shared" si="0"/>
        <v>1</v>
      </c>
      <c r="U17" s="221">
        <f t="shared" si="1"/>
        <v>1</v>
      </c>
      <c r="V17" s="221">
        <f t="shared" si="1"/>
        <v>1</v>
      </c>
      <c r="W17" s="221">
        <f t="shared" si="1"/>
        <v>1</v>
      </c>
      <c r="X17" s="221">
        <f t="shared" si="1"/>
        <v>1</v>
      </c>
      <c r="Y17" s="221">
        <f t="shared" si="1"/>
        <v>1</v>
      </c>
      <c r="Z17" s="221">
        <f t="shared" si="1"/>
        <v>1</v>
      </c>
      <c r="AA17" s="221">
        <f t="shared" si="1"/>
        <v>1</v>
      </c>
      <c r="AB17" s="221">
        <f t="shared" si="1"/>
        <v>1</v>
      </c>
      <c r="AC17" s="221">
        <f t="shared" si="1"/>
        <v>1</v>
      </c>
      <c r="AD17" s="221">
        <f t="shared" si="1"/>
        <v>1</v>
      </c>
      <c r="AE17" s="221">
        <f t="shared" si="1"/>
        <v>1</v>
      </c>
      <c r="AF17" s="221">
        <f t="shared" si="1"/>
        <v>1</v>
      </c>
      <c r="AG17" s="221">
        <f t="shared" si="1"/>
        <v>1</v>
      </c>
      <c r="AH17" s="221">
        <f t="shared" si="1"/>
        <v>1</v>
      </c>
      <c r="AI17" s="221">
        <f t="shared" si="1"/>
        <v>1</v>
      </c>
      <c r="AJ17" s="221">
        <f t="shared" si="1"/>
        <v>1</v>
      </c>
      <c r="AK17" s="221">
        <f t="shared" si="2"/>
        <v>1</v>
      </c>
      <c r="AL17" s="221">
        <f t="shared" si="2"/>
        <v>1</v>
      </c>
      <c r="AM17" s="221">
        <f t="shared" si="2"/>
        <v>1</v>
      </c>
      <c r="AN17" s="221">
        <f t="shared" si="2"/>
        <v>1</v>
      </c>
      <c r="AO17" s="221">
        <f t="shared" si="2"/>
        <v>1</v>
      </c>
      <c r="AP17" s="221">
        <f t="shared" si="2"/>
        <v>1</v>
      </c>
      <c r="AQ17" s="221">
        <f t="shared" si="2"/>
        <v>1</v>
      </c>
      <c r="AR17" s="221">
        <f t="shared" si="2"/>
        <v>1</v>
      </c>
      <c r="AS17" s="221">
        <f t="shared" si="2"/>
        <v>1</v>
      </c>
      <c r="AT17" s="221">
        <f t="shared" si="2"/>
        <v>1</v>
      </c>
      <c r="AU17" s="221">
        <f t="shared" si="2"/>
        <v>1</v>
      </c>
      <c r="AV17" s="221">
        <f t="shared" si="2"/>
        <v>1</v>
      </c>
      <c r="AW17" s="221">
        <f t="shared" si="2"/>
        <v>1</v>
      </c>
      <c r="AX17" s="221">
        <f t="shared" si="2"/>
        <v>1</v>
      </c>
      <c r="AY17" s="221">
        <f t="shared" si="2"/>
        <v>1</v>
      </c>
      <c r="AZ17" s="221">
        <f t="shared" si="2"/>
        <v>1</v>
      </c>
      <c r="BA17" s="221">
        <f t="shared" si="3"/>
        <v>1</v>
      </c>
      <c r="BB17" s="221">
        <f t="shared" si="3"/>
        <v>1</v>
      </c>
      <c r="BC17" s="221">
        <f t="shared" si="3"/>
        <v>1</v>
      </c>
      <c r="BD17" s="221">
        <f t="shared" si="3"/>
        <v>1</v>
      </c>
      <c r="BE17" s="221">
        <f t="shared" si="3"/>
        <v>1</v>
      </c>
      <c r="BF17" s="221">
        <f t="shared" si="3"/>
        <v>1</v>
      </c>
      <c r="BG17" s="221">
        <f t="shared" si="3"/>
        <v>1</v>
      </c>
      <c r="BH17" s="221">
        <f t="shared" si="3"/>
        <v>1</v>
      </c>
      <c r="BI17" s="221">
        <f t="shared" si="3"/>
        <v>1</v>
      </c>
      <c r="BJ17" s="221">
        <f t="shared" si="3"/>
        <v>1</v>
      </c>
      <c r="BK17" s="221">
        <f t="shared" si="3"/>
        <v>1</v>
      </c>
      <c r="BL17" s="221">
        <f t="shared" si="3"/>
        <v>1</v>
      </c>
      <c r="BM17" s="221">
        <f t="shared" si="3"/>
        <v>1</v>
      </c>
      <c r="BN17" s="221">
        <f t="shared" si="3"/>
        <v>1</v>
      </c>
      <c r="BO17" s="221">
        <f t="shared" si="3"/>
        <v>1</v>
      </c>
      <c r="BP17" s="221">
        <f t="shared" si="3"/>
        <v>1</v>
      </c>
      <c r="BQ17" s="221">
        <f t="shared" si="4"/>
        <v>1</v>
      </c>
      <c r="BR17" s="221">
        <f t="shared" si="4"/>
        <v>1</v>
      </c>
      <c r="BS17" s="221">
        <f t="shared" si="4"/>
        <v>1</v>
      </c>
      <c r="BT17" s="221">
        <f t="shared" si="4"/>
        <v>1</v>
      </c>
      <c r="BU17" s="221">
        <f t="shared" si="4"/>
        <v>1</v>
      </c>
      <c r="BV17" s="221">
        <f t="shared" si="4"/>
        <v>1</v>
      </c>
      <c r="BW17" s="221">
        <f t="shared" si="4"/>
        <v>1</v>
      </c>
      <c r="BX17" s="221">
        <f t="shared" si="4"/>
        <v>1</v>
      </c>
      <c r="BY17" s="221">
        <f t="shared" si="4"/>
        <v>1</v>
      </c>
      <c r="BZ17" s="221">
        <f t="shared" si="4"/>
        <v>1</v>
      </c>
      <c r="CA17" s="221">
        <f t="shared" si="4"/>
        <v>1</v>
      </c>
      <c r="CB17" s="221">
        <f t="shared" si="4"/>
        <v>1</v>
      </c>
      <c r="CC17" s="221">
        <f t="shared" si="4"/>
        <v>1</v>
      </c>
      <c r="CD17" s="221">
        <f t="shared" si="4"/>
        <v>1</v>
      </c>
      <c r="CE17" s="221">
        <f t="shared" si="4"/>
        <v>1</v>
      </c>
    </row>
    <row r="18" spans="1:83" s="18" customFormat="1">
      <c r="A18" s="18" t="s">
        <v>2</v>
      </c>
      <c r="B18" s="357">
        <v>0.33</v>
      </c>
      <c r="C18" s="221">
        <v>1</v>
      </c>
      <c r="D18" s="221">
        <f t="shared" si="5"/>
        <v>1</v>
      </c>
      <c r="E18" s="221">
        <f t="shared" si="0"/>
        <v>1</v>
      </c>
      <c r="F18" s="221">
        <f t="shared" si="0"/>
        <v>1</v>
      </c>
      <c r="G18" s="221">
        <f t="shared" si="0"/>
        <v>1</v>
      </c>
      <c r="H18" s="221">
        <f t="shared" si="0"/>
        <v>1</v>
      </c>
      <c r="I18" s="221">
        <f t="shared" si="0"/>
        <v>1</v>
      </c>
      <c r="J18" s="221">
        <f t="shared" si="0"/>
        <v>1</v>
      </c>
      <c r="K18" s="221">
        <f t="shared" si="0"/>
        <v>1</v>
      </c>
      <c r="L18" s="221">
        <f t="shared" si="0"/>
        <v>1</v>
      </c>
      <c r="M18" s="221">
        <f t="shared" si="0"/>
        <v>1</v>
      </c>
      <c r="N18" s="221">
        <f t="shared" si="0"/>
        <v>1</v>
      </c>
      <c r="O18" s="221">
        <f t="shared" si="0"/>
        <v>1</v>
      </c>
      <c r="P18" s="221">
        <f t="shared" si="0"/>
        <v>1</v>
      </c>
      <c r="Q18" s="221">
        <f t="shared" si="0"/>
        <v>1</v>
      </c>
      <c r="R18" s="221">
        <f t="shared" si="0"/>
        <v>1</v>
      </c>
      <c r="S18" s="221">
        <f t="shared" si="0"/>
        <v>1</v>
      </c>
      <c r="T18" s="221">
        <f t="shared" si="0"/>
        <v>1</v>
      </c>
      <c r="U18" s="221">
        <f t="shared" si="1"/>
        <v>1</v>
      </c>
      <c r="V18" s="221">
        <f t="shared" si="1"/>
        <v>1</v>
      </c>
      <c r="W18" s="221">
        <f t="shared" si="1"/>
        <v>1</v>
      </c>
      <c r="X18" s="221">
        <f t="shared" si="1"/>
        <v>1</v>
      </c>
      <c r="Y18" s="221">
        <f t="shared" si="1"/>
        <v>1</v>
      </c>
      <c r="Z18" s="221">
        <f t="shared" si="1"/>
        <v>1</v>
      </c>
      <c r="AA18" s="221">
        <f t="shared" si="1"/>
        <v>1</v>
      </c>
      <c r="AB18" s="221">
        <f t="shared" si="1"/>
        <v>1</v>
      </c>
      <c r="AC18" s="221">
        <f t="shared" si="1"/>
        <v>1</v>
      </c>
      <c r="AD18" s="221">
        <f t="shared" si="1"/>
        <v>1</v>
      </c>
      <c r="AE18" s="221">
        <f t="shared" si="1"/>
        <v>1</v>
      </c>
      <c r="AF18" s="221">
        <f t="shared" si="1"/>
        <v>1</v>
      </c>
      <c r="AG18" s="221">
        <f t="shared" si="1"/>
        <v>1</v>
      </c>
      <c r="AH18" s="221">
        <f t="shared" si="1"/>
        <v>1</v>
      </c>
      <c r="AI18" s="221">
        <f t="shared" si="1"/>
        <v>1</v>
      </c>
      <c r="AJ18" s="221">
        <f t="shared" si="1"/>
        <v>1</v>
      </c>
      <c r="AK18" s="221">
        <f t="shared" si="2"/>
        <v>1</v>
      </c>
      <c r="AL18" s="221">
        <f t="shared" si="2"/>
        <v>1</v>
      </c>
      <c r="AM18" s="221">
        <f t="shared" si="2"/>
        <v>1</v>
      </c>
      <c r="AN18" s="221">
        <f t="shared" si="2"/>
        <v>1</v>
      </c>
      <c r="AO18" s="221">
        <f t="shared" si="2"/>
        <v>1</v>
      </c>
      <c r="AP18" s="221">
        <f t="shared" si="2"/>
        <v>1</v>
      </c>
      <c r="AQ18" s="221">
        <f t="shared" si="2"/>
        <v>1</v>
      </c>
      <c r="AR18" s="221">
        <f t="shared" si="2"/>
        <v>1</v>
      </c>
      <c r="AS18" s="221">
        <f t="shared" si="2"/>
        <v>1</v>
      </c>
      <c r="AT18" s="221">
        <f t="shared" si="2"/>
        <v>1</v>
      </c>
      <c r="AU18" s="221">
        <f t="shared" si="2"/>
        <v>1</v>
      </c>
      <c r="AV18" s="221">
        <f t="shared" si="2"/>
        <v>1</v>
      </c>
      <c r="AW18" s="221">
        <f t="shared" si="2"/>
        <v>1</v>
      </c>
      <c r="AX18" s="221">
        <f t="shared" si="2"/>
        <v>1</v>
      </c>
      <c r="AY18" s="221">
        <f t="shared" si="2"/>
        <v>1</v>
      </c>
      <c r="AZ18" s="221">
        <f t="shared" si="2"/>
        <v>1</v>
      </c>
      <c r="BA18" s="221">
        <f t="shared" si="3"/>
        <v>1</v>
      </c>
      <c r="BB18" s="221">
        <f t="shared" si="3"/>
        <v>1</v>
      </c>
      <c r="BC18" s="221">
        <f t="shared" si="3"/>
        <v>1</v>
      </c>
      <c r="BD18" s="221">
        <f t="shared" si="3"/>
        <v>1</v>
      </c>
      <c r="BE18" s="221">
        <f t="shared" si="3"/>
        <v>1</v>
      </c>
      <c r="BF18" s="221">
        <f t="shared" si="3"/>
        <v>1</v>
      </c>
      <c r="BG18" s="221">
        <f t="shared" si="3"/>
        <v>1</v>
      </c>
      <c r="BH18" s="221">
        <f t="shared" si="3"/>
        <v>1</v>
      </c>
      <c r="BI18" s="221">
        <f t="shared" si="3"/>
        <v>1</v>
      </c>
      <c r="BJ18" s="221">
        <f t="shared" si="3"/>
        <v>1</v>
      </c>
      <c r="BK18" s="221">
        <f t="shared" si="3"/>
        <v>1</v>
      </c>
      <c r="BL18" s="221">
        <f t="shared" si="3"/>
        <v>1</v>
      </c>
      <c r="BM18" s="221">
        <f t="shared" si="3"/>
        <v>1</v>
      </c>
      <c r="BN18" s="221">
        <f t="shared" si="3"/>
        <v>1</v>
      </c>
      <c r="BO18" s="221">
        <f t="shared" si="3"/>
        <v>1</v>
      </c>
      <c r="BP18" s="221">
        <f t="shared" si="3"/>
        <v>1</v>
      </c>
      <c r="BQ18" s="221">
        <f t="shared" si="4"/>
        <v>1</v>
      </c>
      <c r="BR18" s="221">
        <f t="shared" si="4"/>
        <v>1</v>
      </c>
      <c r="BS18" s="221">
        <f t="shared" si="4"/>
        <v>1</v>
      </c>
      <c r="BT18" s="221">
        <f t="shared" si="4"/>
        <v>1</v>
      </c>
      <c r="BU18" s="221">
        <f t="shared" si="4"/>
        <v>1</v>
      </c>
      <c r="BV18" s="221">
        <f t="shared" si="4"/>
        <v>1</v>
      </c>
      <c r="BW18" s="221">
        <f t="shared" si="4"/>
        <v>1</v>
      </c>
      <c r="BX18" s="221">
        <f t="shared" si="4"/>
        <v>1</v>
      </c>
      <c r="BY18" s="221">
        <f t="shared" si="4"/>
        <v>1</v>
      </c>
      <c r="BZ18" s="221">
        <f t="shared" si="4"/>
        <v>1</v>
      </c>
      <c r="CA18" s="221">
        <f t="shared" si="4"/>
        <v>1</v>
      </c>
      <c r="CB18" s="221">
        <f t="shared" si="4"/>
        <v>1</v>
      </c>
      <c r="CC18" s="221">
        <f t="shared" si="4"/>
        <v>1</v>
      </c>
      <c r="CD18" s="221">
        <f t="shared" si="4"/>
        <v>1</v>
      </c>
      <c r="CE18" s="221">
        <f t="shared" si="4"/>
        <v>1</v>
      </c>
    </row>
    <row r="19" spans="1:83" s="18" customFormat="1">
      <c r="A19" s="18" t="s">
        <v>4</v>
      </c>
      <c r="B19" s="357">
        <v>0.57000000000000006</v>
      </c>
      <c r="C19" s="221">
        <v>1</v>
      </c>
      <c r="D19" s="221">
        <f t="shared" si="5"/>
        <v>1</v>
      </c>
      <c r="E19" s="221">
        <f t="shared" si="0"/>
        <v>1</v>
      </c>
      <c r="F19" s="221">
        <f t="shared" si="0"/>
        <v>1</v>
      </c>
      <c r="G19" s="221">
        <f t="shared" si="0"/>
        <v>1</v>
      </c>
      <c r="H19" s="221">
        <f t="shared" si="0"/>
        <v>1</v>
      </c>
      <c r="I19" s="221">
        <f t="shared" si="0"/>
        <v>1</v>
      </c>
      <c r="J19" s="221">
        <f t="shared" si="0"/>
        <v>1</v>
      </c>
      <c r="K19" s="221">
        <f t="shared" si="0"/>
        <v>1</v>
      </c>
      <c r="L19" s="221">
        <f t="shared" si="0"/>
        <v>1</v>
      </c>
      <c r="M19" s="221">
        <f t="shared" si="0"/>
        <v>1</v>
      </c>
      <c r="N19" s="221">
        <f t="shared" si="0"/>
        <v>1</v>
      </c>
      <c r="O19" s="221">
        <f t="shared" si="0"/>
        <v>1</v>
      </c>
      <c r="P19" s="221">
        <f t="shared" si="0"/>
        <v>1</v>
      </c>
      <c r="Q19" s="221">
        <f t="shared" si="0"/>
        <v>1</v>
      </c>
      <c r="R19" s="221">
        <f t="shared" si="0"/>
        <v>1</v>
      </c>
      <c r="S19" s="221">
        <f t="shared" si="0"/>
        <v>1</v>
      </c>
      <c r="T19" s="221">
        <f t="shared" si="0"/>
        <v>1</v>
      </c>
      <c r="U19" s="221">
        <f t="shared" si="1"/>
        <v>1</v>
      </c>
      <c r="V19" s="221">
        <f t="shared" si="1"/>
        <v>1</v>
      </c>
      <c r="W19" s="221">
        <f t="shared" si="1"/>
        <v>1</v>
      </c>
      <c r="X19" s="221">
        <f t="shared" si="1"/>
        <v>1</v>
      </c>
      <c r="Y19" s="221">
        <f t="shared" si="1"/>
        <v>1</v>
      </c>
      <c r="Z19" s="221">
        <f t="shared" si="1"/>
        <v>1</v>
      </c>
      <c r="AA19" s="221">
        <f t="shared" si="1"/>
        <v>1</v>
      </c>
      <c r="AB19" s="221">
        <f t="shared" si="1"/>
        <v>1</v>
      </c>
      <c r="AC19" s="221">
        <f t="shared" si="1"/>
        <v>1</v>
      </c>
      <c r="AD19" s="221">
        <f t="shared" si="1"/>
        <v>1</v>
      </c>
      <c r="AE19" s="221">
        <f t="shared" si="1"/>
        <v>1</v>
      </c>
      <c r="AF19" s="221">
        <f t="shared" si="1"/>
        <v>1</v>
      </c>
      <c r="AG19" s="221">
        <f t="shared" si="1"/>
        <v>1</v>
      </c>
      <c r="AH19" s="221">
        <f t="shared" si="1"/>
        <v>1</v>
      </c>
      <c r="AI19" s="221">
        <f t="shared" si="1"/>
        <v>1</v>
      </c>
      <c r="AJ19" s="221">
        <f t="shared" si="1"/>
        <v>1</v>
      </c>
      <c r="AK19" s="221">
        <f t="shared" si="2"/>
        <v>1</v>
      </c>
      <c r="AL19" s="221">
        <f t="shared" si="2"/>
        <v>1</v>
      </c>
      <c r="AM19" s="221">
        <f t="shared" si="2"/>
        <v>1</v>
      </c>
      <c r="AN19" s="221">
        <f t="shared" si="2"/>
        <v>1</v>
      </c>
      <c r="AO19" s="221">
        <f t="shared" si="2"/>
        <v>1</v>
      </c>
      <c r="AP19" s="221">
        <f t="shared" si="2"/>
        <v>1</v>
      </c>
      <c r="AQ19" s="221">
        <f t="shared" si="2"/>
        <v>1</v>
      </c>
      <c r="AR19" s="221">
        <f t="shared" si="2"/>
        <v>1</v>
      </c>
      <c r="AS19" s="221">
        <f t="shared" si="2"/>
        <v>1</v>
      </c>
      <c r="AT19" s="221">
        <f t="shared" si="2"/>
        <v>1</v>
      </c>
      <c r="AU19" s="221">
        <f t="shared" si="2"/>
        <v>1</v>
      </c>
      <c r="AV19" s="221">
        <f t="shared" si="2"/>
        <v>1</v>
      </c>
      <c r="AW19" s="221">
        <f t="shared" si="2"/>
        <v>1</v>
      </c>
      <c r="AX19" s="221">
        <f t="shared" si="2"/>
        <v>1</v>
      </c>
      <c r="AY19" s="221">
        <f t="shared" si="2"/>
        <v>1</v>
      </c>
      <c r="AZ19" s="221">
        <f t="shared" si="2"/>
        <v>1</v>
      </c>
      <c r="BA19" s="221">
        <f t="shared" si="3"/>
        <v>1</v>
      </c>
      <c r="BB19" s="221">
        <f t="shared" si="3"/>
        <v>1</v>
      </c>
      <c r="BC19" s="221">
        <f t="shared" si="3"/>
        <v>1</v>
      </c>
      <c r="BD19" s="221">
        <f t="shared" si="3"/>
        <v>1</v>
      </c>
      <c r="BE19" s="221">
        <f t="shared" si="3"/>
        <v>1</v>
      </c>
      <c r="BF19" s="221">
        <f t="shared" si="3"/>
        <v>1</v>
      </c>
      <c r="BG19" s="221">
        <f t="shared" si="3"/>
        <v>1</v>
      </c>
      <c r="BH19" s="221">
        <f t="shared" si="3"/>
        <v>1</v>
      </c>
      <c r="BI19" s="221">
        <f t="shared" si="3"/>
        <v>1</v>
      </c>
      <c r="BJ19" s="221">
        <f t="shared" si="3"/>
        <v>1</v>
      </c>
      <c r="BK19" s="221">
        <f t="shared" si="3"/>
        <v>1</v>
      </c>
      <c r="BL19" s="221">
        <f t="shared" si="3"/>
        <v>1</v>
      </c>
      <c r="BM19" s="221">
        <f t="shared" si="3"/>
        <v>1</v>
      </c>
      <c r="BN19" s="221">
        <f t="shared" si="3"/>
        <v>1</v>
      </c>
      <c r="BO19" s="221">
        <f t="shared" si="3"/>
        <v>1</v>
      </c>
      <c r="BP19" s="221">
        <f t="shared" si="3"/>
        <v>1</v>
      </c>
      <c r="BQ19" s="221">
        <f t="shared" si="4"/>
        <v>1</v>
      </c>
      <c r="BR19" s="221">
        <f t="shared" si="4"/>
        <v>1</v>
      </c>
      <c r="BS19" s="221">
        <f t="shared" si="4"/>
        <v>1</v>
      </c>
      <c r="BT19" s="221">
        <f t="shared" si="4"/>
        <v>1</v>
      </c>
      <c r="BU19" s="221">
        <f t="shared" si="4"/>
        <v>1</v>
      </c>
      <c r="BV19" s="221">
        <f t="shared" si="4"/>
        <v>1</v>
      </c>
      <c r="BW19" s="221">
        <f t="shared" si="4"/>
        <v>1</v>
      </c>
      <c r="BX19" s="221">
        <f t="shared" si="4"/>
        <v>1</v>
      </c>
      <c r="BY19" s="221">
        <f t="shared" si="4"/>
        <v>1</v>
      </c>
      <c r="BZ19" s="221">
        <f t="shared" si="4"/>
        <v>1</v>
      </c>
      <c r="CA19" s="221">
        <f t="shared" si="4"/>
        <v>1</v>
      </c>
      <c r="CB19" s="221">
        <f t="shared" si="4"/>
        <v>1</v>
      </c>
      <c r="CC19" s="221">
        <f t="shared" si="4"/>
        <v>1</v>
      </c>
      <c r="CD19" s="221">
        <f t="shared" si="4"/>
        <v>1</v>
      </c>
      <c r="CE19" s="221">
        <f t="shared" si="4"/>
        <v>1</v>
      </c>
    </row>
    <row r="20" spans="1:83" s="17" customFormat="1">
      <c r="A20" s="17" t="s">
        <v>10</v>
      </c>
      <c r="B20" s="358">
        <v>0</v>
      </c>
      <c r="C20" s="222">
        <v>1</v>
      </c>
      <c r="D20" s="222">
        <f t="shared" si="5"/>
        <v>1</v>
      </c>
      <c r="E20" s="222">
        <f t="shared" si="0"/>
        <v>1</v>
      </c>
      <c r="F20" s="222">
        <f t="shared" si="0"/>
        <v>1</v>
      </c>
      <c r="G20" s="222">
        <f t="shared" si="0"/>
        <v>1</v>
      </c>
      <c r="H20" s="222">
        <f t="shared" si="0"/>
        <v>1</v>
      </c>
      <c r="I20" s="222">
        <f t="shared" si="0"/>
        <v>1</v>
      </c>
      <c r="J20" s="222">
        <f t="shared" si="0"/>
        <v>1</v>
      </c>
      <c r="K20" s="222">
        <f t="shared" si="0"/>
        <v>1</v>
      </c>
      <c r="L20" s="222">
        <f t="shared" si="0"/>
        <v>1</v>
      </c>
      <c r="M20" s="222">
        <f t="shared" si="0"/>
        <v>1</v>
      </c>
      <c r="N20" s="222">
        <f t="shared" si="0"/>
        <v>1</v>
      </c>
      <c r="O20" s="222">
        <f t="shared" si="0"/>
        <v>1</v>
      </c>
      <c r="P20" s="222">
        <f t="shared" si="0"/>
        <v>1</v>
      </c>
      <c r="Q20" s="222">
        <f t="shared" si="0"/>
        <v>1</v>
      </c>
      <c r="R20" s="222">
        <f t="shared" si="0"/>
        <v>1</v>
      </c>
      <c r="S20" s="222">
        <f t="shared" si="0"/>
        <v>1</v>
      </c>
      <c r="T20" s="222">
        <f t="shared" si="0"/>
        <v>1</v>
      </c>
      <c r="U20" s="222">
        <f t="shared" si="1"/>
        <v>1</v>
      </c>
      <c r="V20" s="222">
        <f t="shared" si="1"/>
        <v>1</v>
      </c>
      <c r="W20" s="222">
        <f t="shared" si="1"/>
        <v>1</v>
      </c>
      <c r="X20" s="222">
        <f t="shared" si="1"/>
        <v>1</v>
      </c>
      <c r="Y20" s="222">
        <f t="shared" si="1"/>
        <v>1</v>
      </c>
      <c r="Z20" s="222">
        <f t="shared" si="1"/>
        <v>1</v>
      </c>
      <c r="AA20" s="222">
        <f t="shared" si="1"/>
        <v>1</v>
      </c>
      <c r="AB20" s="222">
        <f t="shared" si="1"/>
        <v>1</v>
      </c>
      <c r="AC20" s="222">
        <f t="shared" si="1"/>
        <v>1</v>
      </c>
      <c r="AD20" s="222">
        <f t="shared" si="1"/>
        <v>1</v>
      </c>
      <c r="AE20" s="222">
        <f t="shared" si="1"/>
        <v>1</v>
      </c>
      <c r="AF20" s="222">
        <f t="shared" si="1"/>
        <v>1</v>
      </c>
      <c r="AG20" s="222">
        <f t="shared" si="1"/>
        <v>1</v>
      </c>
      <c r="AH20" s="222">
        <f t="shared" si="1"/>
        <v>1</v>
      </c>
      <c r="AI20" s="222">
        <f t="shared" si="1"/>
        <v>1</v>
      </c>
      <c r="AJ20" s="222">
        <f t="shared" si="1"/>
        <v>1</v>
      </c>
      <c r="AK20" s="222">
        <f t="shared" si="2"/>
        <v>1</v>
      </c>
      <c r="AL20" s="222">
        <f t="shared" si="2"/>
        <v>1</v>
      </c>
      <c r="AM20" s="222">
        <f t="shared" si="2"/>
        <v>1</v>
      </c>
      <c r="AN20" s="222">
        <f t="shared" si="2"/>
        <v>1</v>
      </c>
      <c r="AO20" s="222">
        <f t="shared" si="2"/>
        <v>1</v>
      </c>
      <c r="AP20" s="222">
        <f t="shared" si="2"/>
        <v>1</v>
      </c>
      <c r="AQ20" s="222">
        <f t="shared" si="2"/>
        <v>1</v>
      </c>
      <c r="AR20" s="222">
        <f t="shared" si="2"/>
        <v>1</v>
      </c>
      <c r="AS20" s="222">
        <f t="shared" si="2"/>
        <v>1</v>
      </c>
      <c r="AT20" s="222">
        <f t="shared" si="2"/>
        <v>1</v>
      </c>
      <c r="AU20" s="222">
        <f t="shared" si="2"/>
        <v>1</v>
      </c>
      <c r="AV20" s="222">
        <f t="shared" si="2"/>
        <v>1</v>
      </c>
      <c r="AW20" s="222">
        <f t="shared" si="2"/>
        <v>1</v>
      </c>
      <c r="AX20" s="222">
        <f t="shared" si="2"/>
        <v>1</v>
      </c>
      <c r="AY20" s="222">
        <f t="shared" si="2"/>
        <v>1</v>
      </c>
      <c r="AZ20" s="222">
        <f t="shared" si="2"/>
        <v>1</v>
      </c>
      <c r="BA20" s="222">
        <f t="shared" si="3"/>
        <v>1</v>
      </c>
      <c r="BB20" s="222">
        <f t="shared" si="3"/>
        <v>1</v>
      </c>
      <c r="BC20" s="222">
        <f t="shared" si="3"/>
        <v>1</v>
      </c>
      <c r="BD20" s="222">
        <f t="shared" si="3"/>
        <v>1</v>
      </c>
      <c r="BE20" s="222">
        <f t="shared" si="3"/>
        <v>1</v>
      </c>
      <c r="BF20" s="222">
        <f t="shared" si="3"/>
        <v>1</v>
      </c>
      <c r="BG20" s="222">
        <f t="shared" si="3"/>
        <v>1</v>
      </c>
      <c r="BH20" s="222">
        <f t="shared" si="3"/>
        <v>1</v>
      </c>
      <c r="BI20" s="222">
        <f t="shared" si="3"/>
        <v>1</v>
      </c>
      <c r="BJ20" s="222">
        <f t="shared" si="3"/>
        <v>1</v>
      </c>
      <c r="BK20" s="222">
        <f t="shared" si="3"/>
        <v>1</v>
      </c>
      <c r="BL20" s="222">
        <f t="shared" si="3"/>
        <v>1</v>
      </c>
      <c r="BM20" s="222">
        <f t="shared" si="3"/>
        <v>1</v>
      </c>
      <c r="BN20" s="222">
        <f t="shared" si="3"/>
        <v>1</v>
      </c>
      <c r="BO20" s="222">
        <f t="shared" si="3"/>
        <v>1</v>
      </c>
      <c r="BP20" s="222">
        <f t="shared" si="3"/>
        <v>1</v>
      </c>
      <c r="BQ20" s="222">
        <f t="shared" si="4"/>
        <v>1</v>
      </c>
      <c r="BR20" s="222">
        <f t="shared" si="4"/>
        <v>1</v>
      </c>
      <c r="BS20" s="222">
        <f t="shared" si="4"/>
        <v>1</v>
      </c>
      <c r="BT20" s="222">
        <f t="shared" si="4"/>
        <v>1</v>
      </c>
      <c r="BU20" s="222">
        <f t="shared" si="4"/>
        <v>1</v>
      </c>
      <c r="BV20" s="222">
        <f t="shared" si="4"/>
        <v>1</v>
      </c>
      <c r="BW20" s="222">
        <f t="shared" si="4"/>
        <v>1</v>
      </c>
      <c r="BX20" s="222">
        <f t="shared" si="4"/>
        <v>1</v>
      </c>
      <c r="BY20" s="222">
        <f t="shared" si="4"/>
        <v>1</v>
      </c>
      <c r="BZ20" s="222">
        <f t="shared" si="4"/>
        <v>1</v>
      </c>
      <c r="CA20" s="222">
        <f t="shared" si="4"/>
        <v>1</v>
      </c>
      <c r="CB20" s="222">
        <f t="shared" si="4"/>
        <v>1</v>
      </c>
      <c r="CC20" s="222">
        <f t="shared" si="4"/>
        <v>1</v>
      </c>
      <c r="CD20" s="222">
        <f t="shared" si="4"/>
        <v>1</v>
      </c>
      <c r="CE20" s="222">
        <f t="shared" si="4"/>
        <v>1</v>
      </c>
    </row>
    <row r="21" spans="1:83">
      <c r="A21" s="7"/>
      <c r="B21" s="68"/>
    </row>
    <row r="22" spans="1:83" s="184" customFormat="1">
      <c r="A22" s="356" t="s">
        <v>100</v>
      </c>
      <c r="C22" s="166" t="s">
        <v>102</v>
      </c>
    </row>
    <row r="23" spans="1:83" s="184" customFormat="1">
      <c r="A23" s="356"/>
      <c r="C23" s="184" t="s">
        <v>17</v>
      </c>
      <c r="G23" s="184" t="s">
        <v>14</v>
      </c>
    </row>
    <row r="24" spans="1:83" s="184" customFormat="1" ht="40.200000000000003" customHeight="1">
      <c r="A24" s="166" t="s">
        <v>101</v>
      </c>
      <c r="C24" s="259" t="s">
        <v>26</v>
      </c>
      <c r="D24" s="259" t="s">
        <v>21</v>
      </c>
      <c r="E24" s="259" t="s">
        <v>22</v>
      </c>
      <c r="F24" s="259" t="s">
        <v>6</v>
      </c>
      <c r="G24" s="259" t="s">
        <v>46</v>
      </c>
      <c r="H24" s="259" t="s">
        <v>23</v>
      </c>
      <c r="I24" s="259" t="s">
        <v>52</v>
      </c>
      <c r="J24" s="166" t="s">
        <v>8</v>
      </c>
      <c r="AP24" s="184" t="s">
        <v>279</v>
      </c>
    </row>
    <row r="25" spans="1:83" s="184" customFormat="1">
      <c r="A25" s="184" t="s">
        <v>26</v>
      </c>
      <c r="B25" s="354" t="s">
        <v>123</v>
      </c>
      <c r="C25" s="264">
        <v>0</v>
      </c>
      <c r="D25" s="264">
        <v>0</v>
      </c>
      <c r="E25" s="264">
        <v>0</v>
      </c>
      <c r="F25" s="264">
        <v>0</v>
      </c>
      <c r="G25" s="264">
        <v>0.5</v>
      </c>
      <c r="H25" s="264">
        <v>0.5</v>
      </c>
      <c r="I25" s="264">
        <v>0</v>
      </c>
      <c r="J25" s="260">
        <f>SUM(C25:I25)</f>
        <v>1</v>
      </c>
    </row>
    <row r="26" spans="1:83" s="184" customFormat="1">
      <c r="A26" s="184" t="s">
        <v>21</v>
      </c>
      <c r="B26" s="354"/>
      <c r="C26" s="264">
        <v>0</v>
      </c>
      <c r="D26" s="264">
        <v>0</v>
      </c>
      <c r="E26" s="264">
        <v>0</v>
      </c>
      <c r="F26" s="264">
        <v>0</v>
      </c>
      <c r="G26" s="264">
        <v>0.52700000000000002</v>
      </c>
      <c r="H26" s="264">
        <v>0.47299999999999998</v>
      </c>
      <c r="I26" s="264">
        <v>0</v>
      </c>
      <c r="J26" s="260">
        <f t="shared" ref="J26:J31" si="6">SUM(C26:I26)</f>
        <v>1</v>
      </c>
    </row>
    <row r="27" spans="1:83" s="184" customFormat="1">
      <c r="A27" s="184" t="s">
        <v>22</v>
      </c>
      <c r="B27" s="354"/>
      <c r="C27" s="264">
        <v>0</v>
      </c>
      <c r="D27" s="264">
        <v>0</v>
      </c>
      <c r="E27" s="264">
        <v>0</v>
      </c>
      <c r="F27" s="264">
        <v>0</v>
      </c>
      <c r="G27" s="264">
        <v>1</v>
      </c>
      <c r="H27" s="264">
        <v>0</v>
      </c>
      <c r="I27" s="264">
        <v>0</v>
      </c>
      <c r="J27" s="260">
        <f t="shared" si="6"/>
        <v>1</v>
      </c>
    </row>
    <row r="28" spans="1:83" s="184" customFormat="1">
      <c r="A28" s="184" t="s">
        <v>6</v>
      </c>
      <c r="B28" s="354"/>
      <c r="C28" s="264">
        <v>0</v>
      </c>
      <c r="D28" s="264">
        <v>0</v>
      </c>
      <c r="E28" s="264">
        <v>0</v>
      </c>
      <c r="F28" s="265">
        <v>0.80499999999999994</v>
      </c>
      <c r="G28" s="265">
        <v>0.19500000000000001</v>
      </c>
      <c r="H28" s="264">
        <v>0</v>
      </c>
      <c r="I28" s="264">
        <v>0</v>
      </c>
      <c r="J28" s="260">
        <f t="shared" si="6"/>
        <v>1</v>
      </c>
      <c r="M28" s="261"/>
    </row>
    <row r="29" spans="1:83" s="184" customFormat="1">
      <c r="A29" s="184" t="s">
        <v>46</v>
      </c>
      <c r="B29" s="354"/>
      <c r="C29" s="264">
        <v>0.34</v>
      </c>
      <c r="D29" s="264">
        <v>0.33</v>
      </c>
      <c r="E29" s="264">
        <v>0.33</v>
      </c>
      <c r="F29" s="264">
        <v>0</v>
      </c>
      <c r="G29" s="264">
        <v>0</v>
      </c>
      <c r="H29" s="264">
        <v>0</v>
      </c>
      <c r="I29" s="264">
        <v>0</v>
      </c>
      <c r="J29" s="260">
        <f t="shared" si="6"/>
        <v>1</v>
      </c>
    </row>
    <row r="30" spans="1:83" s="184" customFormat="1">
      <c r="A30" s="184" t="s">
        <v>23</v>
      </c>
      <c r="B30" s="354"/>
      <c r="C30" s="264">
        <v>0.43</v>
      </c>
      <c r="D30" s="264">
        <v>0.57000000000000006</v>
      </c>
      <c r="E30" s="264">
        <v>0</v>
      </c>
      <c r="F30" s="264">
        <v>0</v>
      </c>
      <c r="G30" s="264">
        <v>0</v>
      </c>
      <c r="H30" s="264">
        <v>0</v>
      </c>
      <c r="I30" s="264">
        <v>0</v>
      </c>
      <c r="J30" s="260">
        <f t="shared" si="6"/>
        <v>1</v>
      </c>
    </row>
    <row r="31" spans="1:83" s="184" customFormat="1">
      <c r="A31" s="199" t="s">
        <v>52</v>
      </c>
      <c r="B31" s="355"/>
      <c r="C31" s="266">
        <v>0.9</v>
      </c>
      <c r="D31" s="266">
        <v>0</v>
      </c>
      <c r="E31" s="266">
        <v>9.9999999999999978E-2</v>
      </c>
      <c r="F31" s="266">
        <v>0</v>
      </c>
      <c r="G31" s="266">
        <v>0</v>
      </c>
      <c r="H31" s="266">
        <v>0</v>
      </c>
      <c r="I31" s="266">
        <v>0</v>
      </c>
      <c r="J31" s="262">
        <f t="shared" si="6"/>
        <v>1</v>
      </c>
    </row>
    <row r="32" spans="1:83" s="184" customFormat="1">
      <c r="I32" s="263"/>
    </row>
  </sheetData>
  <mergeCells count="4">
    <mergeCell ref="B25:B31"/>
    <mergeCell ref="A22:A23"/>
    <mergeCell ref="B6:B12"/>
    <mergeCell ref="B14:B20"/>
  </mergeCells>
  <pageMargins left="0.7" right="0.7" top="0.75" bottom="0.75" header="0.3" footer="0.3"/>
  <pageSetup paperSize="9" orientation="portrait" horizontalDpi="4294967293" verticalDpi="4294967293"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08CBB0-79AE-4B29-8DCA-692D5B4F3093}">
  <sheetPr>
    <tabColor rgb="FFFF0000"/>
  </sheetPr>
  <dimension ref="A1:CL189"/>
  <sheetViews>
    <sheetView zoomScale="60" zoomScaleNormal="60" workbookViewId="0">
      <pane xSplit="1" ySplit="2" topLeftCell="AY157" activePane="bottomRight" state="frozen"/>
      <selection pane="topRight" activeCell="B1" sqref="B1"/>
      <selection pane="bottomLeft" activeCell="A3" sqref="A3"/>
      <selection pane="bottomRight" activeCell="A179" sqref="A179"/>
    </sheetView>
  </sheetViews>
  <sheetFormatPr defaultRowHeight="14.4"/>
  <cols>
    <col min="1" max="1" width="41.5546875" bestFit="1" customWidth="1"/>
    <col min="2" max="82" width="8.44140625" customWidth="1"/>
  </cols>
  <sheetData>
    <row r="1" spans="1:90">
      <c r="A1" s="29" t="s">
        <v>19</v>
      </c>
    </row>
    <row r="2" spans="1:90">
      <c r="A2" s="30" t="str">
        <f>PopulationSizes!A2</f>
        <v>Year</v>
      </c>
      <c r="B2" s="26">
        <f>PopulationSizes!B2</f>
        <v>1970</v>
      </c>
      <c r="C2" s="26">
        <f>PopulationSizes!C2</f>
        <v>1971</v>
      </c>
      <c r="D2" s="26">
        <f>PopulationSizes!D2</f>
        <v>1972</v>
      </c>
      <c r="E2" s="26">
        <f>PopulationSizes!E2</f>
        <v>1973</v>
      </c>
      <c r="F2" s="26">
        <f>PopulationSizes!F2</f>
        <v>1974</v>
      </c>
      <c r="G2" s="26">
        <f>PopulationSizes!G2</f>
        <v>1975</v>
      </c>
      <c r="H2" s="26">
        <f>PopulationSizes!H2</f>
        <v>1976</v>
      </c>
      <c r="I2" s="26">
        <f>PopulationSizes!I2</f>
        <v>1977</v>
      </c>
      <c r="J2" s="26">
        <f>PopulationSizes!J2</f>
        <v>1978</v>
      </c>
      <c r="K2" s="26">
        <f>PopulationSizes!K2</f>
        <v>1979</v>
      </c>
      <c r="L2" s="26">
        <f>PopulationSizes!L2</f>
        <v>1980</v>
      </c>
      <c r="M2" s="26">
        <f>PopulationSizes!M2</f>
        <v>1981</v>
      </c>
      <c r="N2" s="26">
        <f>PopulationSizes!N2</f>
        <v>1982</v>
      </c>
      <c r="O2" s="26">
        <f>PopulationSizes!O2</f>
        <v>1983</v>
      </c>
      <c r="P2" s="26">
        <f>PopulationSizes!P2</f>
        <v>1984</v>
      </c>
      <c r="Q2" s="26">
        <f>PopulationSizes!Q2</f>
        <v>1985</v>
      </c>
      <c r="R2" s="26">
        <f>PopulationSizes!R2</f>
        <v>1986</v>
      </c>
      <c r="S2" s="26">
        <f>PopulationSizes!S2</f>
        <v>1987</v>
      </c>
      <c r="T2" s="26">
        <f>PopulationSizes!T2</f>
        <v>1988</v>
      </c>
      <c r="U2" s="26">
        <f>PopulationSizes!U2</f>
        <v>1989</v>
      </c>
      <c r="V2" s="26">
        <f>PopulationSizes!V2</f>
        <v>1990</v>
      </c>
      <c r="W2" s="26">
        <f>PopulationSizes!W2</f>
        <v>1991</v>
      </c>
      <c r="X2" s="26">
        <f>PopulationSizes!X2</f>
        <v>1992</v>
      </c>
      <c r="Y2" s="26">
        <f>PopulationSizes!Y2</f>
        <v>1993</v>
      </c>
      <c r="Z2" s="26">
        <f>PopulationSizes!Z2</f>
        <v>1994</v>
      </c>
      <c r="AA2" s="26">
        <f>PopulationSizes!AA2</f>
        <v>1995</v>
      </c>
      <c r="AB2" s="26">
        <f>PopulationSizes!AB2</f>
        <v>1996</v>
      </c>
      <c r="AC2" s="26">
        <f>PopulationSizes!AC2</f>
        <v>1997</v>
      </c>
      <c r="AD2" s="26">
        <f>PopulationSizes!AD2</f>
        <v>1998</v>
      </c>
      <c r="AE2" s="26">
        <f>PopulationSizes!AE2</f>
        <v>1999</v>
      </c>
      <c r="AF2" s="26">
        <f>PopulationSizes!AF2</f>
        <v>2000</v>
      </c>
      <c r="AG2" s="26">
        <f>PopulationSizes!AG2</f>
        <v>2001</v>
      </c>
      <c r="AH2" s="26">
        <f>PopulationSizes!AH2</f>
        <v>2002</v>
      </c>
      <c r="AI2" s="26">
        <f>PopulationSizes!AI2</f>
        <v>2003</v>
      </c>
      <c r="AJ2" s="26">
        <f>PopulationSizes!AJ2</f>
        <v>2004</v>
      </c>
      <c r="AK2" s="26">
        <f>PopulationSizes!AK2</f>
        <v>2005</v>
      </c>
      <c r="AL2" s="26">
        <f>PopulationSizes!AL2</f>
        <v>2006</v>
      </c>
      <c r="AM2" s="26">
        <f>PopulationSizes!AM2</f>
        <v>2007</v>
      </c>
      <c r="AN2" s="26">
        <f>PopulationSizes!AN2</f>
        <v>2008</v>
      </c>
      <c r="AO2" s="26">
        <f>PopulationSizes!AO2</f>
        <v>2009</v>
      </c>
      <c r="AP2" s="26">
        <f>PopulationSizes!AP2</f>
        <v>2010</v>
      </c>
      <c r="AQ2" s="26">
        <f>PopulationSizes!AQ2</f>
        <v>2011</v>
      </c>
      <c r="AR2" s="26">
        <f>PopulationSizes!AR2</f>
        <v>2012</v>
      </c>
      <c r="AS2" s="26">
        <f>PopulationSizes!AS2</f>
        <v>2013</v>
      </c>
      <c r="AT2" s="26">
        <f>PopulationSizes!AT2</f>
        <v>2014</v>
      </c>
      <c r="AU2" s="26">
        <f>PopulationSizes!AU2</f>
        <v>2015</v>
      </c>
      <c r="AV2" s="26">
        <f>PopulationSizes!AV2</f>
        <v>2016</v>
      </c>
      <c r="AW2" s="26">
        <f>PopulationSizes!AW2</f>
        <v>2017</v>
      </c>
      <c r="AX2" s="26">
        <f>PopulationSizes!AX2</f>
        <v>2018</v>
      </c>
      <c r="AY2" s="26">
        <f>PopulationSizes!AY2</f>
        <v>2019</v>
      </c>
      <c r="AZ2" s="26">
        <f>PopulationSizes!AZ2</f>
        <v>2020</v>
      </c>
      <c r="BA2" s="26">
        <f>PopulationSizes!BA2</f>
        <v>2021</v>
      </c>
      <c r="BB2" s="26">
        <f>PopulationSizes!BB2</f>
        <v>2022</v>
      </c>
      <c r="BC2" s="26">
        <f>PopulationSizes!BC2</f>
        <v>2023</v>
      </c>
      <c r="BD2" s="26">
        <f>PopulationSizes!BD2</f>
        <v>2024</v>
      </c>
      <c r="BE2" s="26">
        <f>PopulationSizes!BE2</f>
        <v>2025</v>
      </c>
      <c r="BF2" s="26">
        <f>PopulationSizes!BF2</f>
        <v>2026</v>
      </c>
      <c r="BG2" s="26">
        <f>PopulationSizes!BG2</f>
        <v>2027</v>
      </c>
      <c r="BH2" s="26">
        <f>PopulationSizes!BH2</f>
        <v>2028</v>
      </c>
      <c r="BI2" s="26">
        <f>PopulationSizes!BI2</f>
        <v>2029</v>
      </c>
      <c r="BJ2" s="26">
        <f>PopulationSizes!BJ2</f>
        <v>2030</v>
      </c>
      <c r="BK2" s="26">
        <f>PopulationSizes!BK2</f>
        <v>2031</v>
      </c>
      <c r="BL2" s="26">
        <f>PopulationSizes!BL2</f>
        <v>2032</v>
      </c>
      <c r="BM2" s="26">
        <f>PopulationSizes!BM2</f>
        <v>2033</v>
      </c>
      <c r="BN2" s="26">
        <f>PopulationSizes!BN2</f>
        <v>2034</v>
      </c>
      <c r="BO2" s="26">
        <f>PopulationSizes!BO2</f>
        <v>2035</v>
      </c>
      <c r="BP2" s="26">
        <f>PopulationSizes!BP2</f>
        <v>2036</v>
      </c>
      <c r="BQ2" s="26">
        <f>PopulationSizes!BQ2</f>
        <v>2037</v>
      </c>
      <c r="BR2" s="26">
        <f>PopulationSizes!BR2</f>
        <v>2038</v>
      </c>
      <c r="BS2" s="26">
        <f>PopulationSizes!BS2</f>
        <v>2039</v>
      </c>
      <c r="BT2" s="26">
        <f>PopulationSizes!BT2</f>
        <v>2040</v>
      </c>
      <c r="BU2" s="26">
        <f>PopulationSizes!BU2</f>
        <v>2041</v>
      </c>
      <c r="BV2" s="26">
        <f>PopulationSizes!BV2</f>
        <v>2042</v>
      </c>
      <c r="BW2" s="26">
        <f>PopulationSizes!BW2</f>
        <v>2043</v>
      </c>
      <c r="BX2" s="26">
        <f>PopulationSizes!BX2</f>
        <v>2044</v>
      </c>
      <c r="BY2" s="26">
        <f>PopulationSizes!BY2</f>
        <v>2045</v>
      </c>
      <c r="BZ2" s="26">
        <f>PopulationSizes!BZ2</f>
        <v>2046</v>
      </c>
      <c r="CA2" s="26">
        <f>PopulationSizes!CA2</f>
        <v>2047</v>
      </c>
      <c r="CB2" s="26">
        <f>PopulationSizes!CB2</f>
        <v>2048</v>
      </c>
      <c r="CC2" s="26">
        <f>PopulationSizes!CC2</f>
        <v>2049</v>
      </c>
      <c r="CD2" s="26">
        <f>PopulationSizes!CD2</f>
        <v>2050</v>
      </c>
      <c r="CE2" s="26"/>
      <c r="CF2" s="26"/>
      <c r="CG2" s="26"/>
      <c r="CH2" s="26"/>
      <c r="CI2" s="26"/>
      <c r="CJ2" s="26"/>
      <c r="CK2" s="26"/>
      <c r="CL2" s="26"/>
    </row>
    <row r="3" spans="1:90">
      <c r="A3" s="29"/>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row>
    <row r="4" spans="1:90">
      <c r="A4" s="31" t="str">
        <f>PopulationSizes!A4</f>
        <v>Women</v>
      </c>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row>
    <row r="5" spans="1:90">
      <c r="A5" s="32" t="str">
        <f>PopulationSizes!A6</f>
        <v>Low Risk Women (%)</v>
      </c>
      <c r="B5" s="27">
        <f>SexualBehaviour!B5</f>
        <v>1</v>
      </c>
      <c r="C5" s="27">
        <f>SexualBehaviour!C5</f>
        <v>1</v>
      </c>
      <c r="D5" s="27">
        <f>SexualBehaviour!D5</f>
        <v>1</v>
      </c>
      <c r="E5" s="27">
        <f>SexualBehaviour!E5</f>
        <v>1</v>
      </c>
      <c r="F5" s="27">
        <f>SexualBehaviour!F5</f>
        <v>1</v>
      </c>
      <c r="G5" s="27">
        <f>SexualBehaviour!G5</f>
        <v>1</v>
      </c>
      <c r="H5" s="27">
        <f>SexualBehaviour!H5</f>
        <v>1</v>
      </c>
      <c r="I5" s="27">
        <f>SexualBehaviour!I5</f>
        <v>1</v>
      </c>
      <c r="J5" s="27">
        <f>SexualBehaviour!J5</f>
        <v>1</v>
      </c>
      <c r="K5" s="27">
        <f>SexualBehaviour!K5</f>
        <v>1</v>
      </c>
      <c r="L5" s="27">
        <f>SexualBehaviour!L5</f>
        <v>1</v>
      </c>
      <c r="M5" s="27">
        <f>SexualBehaviour!M5</f>
        <v>1</v>
      </c>
      <c r="N5" s="27">
        <f>SexualBehaviour!N5</f>
        <v>1</v>
      </c>
      <c r="O5" s="27">
        <f>SexualBehaviour!O5</f>
        <v>1</v>
      </c>
      <c r="P5" s="27">
        <f>SexualBehaviour!P5</f>
        <v>1</v>
      </c>
      <c r="Q5" s="27">
        <f>SexualBehaviour!Q5</f>
        <v>1</v>
      </c>
      <c r="R5" s="27">
        <f>SexualBehaviour!R5</f>
        <v>1</v>
      </c>
      <c r="S5" s="27">
        <f>SexualBehaviour!S5</f>
        <v>1</v>
      </c>
      <c r="T5" s="27">
        <f>SexualBehaviour!T5</f>
        <v>1</v>
      </c>
      <c r="U5" s="27">
        <f>SexualBehaviour!U5</f>
        <v>1</v>
      </c>
      <c r="V5" s="27">
        <f>SexualBehaviour!V5</f>
        <v>1</v>
      </c>
      <c r="W5" s="27">
        <f>SexualBehaviour!W5</f>
        <v>1</v>
      </c>
      <c r="X5" s="27">
        <f>SexualBehaviour!X5</f>
        <v>1</v>
      </c>
      <c r="Y5" s="27">
        <f>SexualBehaviour!Y5</f>
        <v>1</v>
      </c>
      <c r="Z5" s="27">
        <f>SexualBehaviour!Z5</f>
        <v>1</v>
      </c>
      <c r="AA5" s="27">
        <f>SexualBehaviour!AA5</f>
        <v>1</v>
      </c>
      <c r="AB5" s="27">
        <f>SexualBehaviour!AB5</f>
        <v>1</v>
      </c>
      <c r="AC5" s="27">
        <f>SexualBehaviour!AC5</f>
        <v>1</v>
      </c>
      <c r="AD5" s="27">
        <f>SexualBehaviour!AD5</f>
        <v>1</v>
      </c>
      <c r="AE5" s="27">
        <f>SexualBehaviour!AE5</f>
        <v>1</v>
      </c>
      <c r="AF5" s="27">
        <f>SexualBehaviour!AF5</f>
        <v>1</v>
      </c>
      <c r="AG5" s="27">
        <f>SexualBehaviour!AG5</f>
        <v>1</v>
      </c>
      <c r="AH5" s="27">
        <f>SexualBehaviour!AH5</f>
        <v>1</v>
      </c>
      <c r="AI5" s="27">
        <f>SexualBehaviour!AI5</f>
        <v>1</v>
      </c>
      <c r="AJ5" s="27">
        <f>SexualBehaviour!AJ5</f>
        <v>1</v>
      </c>
      <c r="AK5" s="27">
        <f>SexualBehaviour!AK5</f>
        <v>1</v>
      </c>
      <c r="AL5" s="27">
        <f>SexualBehaviour!AL5</f>
        <v>1</v>
      </c>
      <c r="AM5" s="27">
        <f>SexualBehaviour!AM5</f>
        <v>1</v>
      </c>
      <c r="AN5" s="27">
        <f>SexualBehaviour!AN5</f>
        <v>1</v>
      </c>
      <c r="AO5" s="27">
        <f>SexualBehaviour!AO5</f>
        <v>1</v>
      </c>
      <c r="AP5" s="27">
        <f>SexualBehaviour!AP5</f>
        <v>1</v>
      </c>
      <c r="AQ5" s="27">
        <f>SexualBehaviour!AQ5</f>
        <v>1</v>
      </c>
      <c r="AR5" s="27">
        <f>SexualBehaviour!AR5</f>
        <v>1</v>
      </c>
      <c r="AS5" s="27">
        <f>SexualBehaviour!AS5</f>
        <v>1</v>
      </c>
      <c r="AT5" s="27">
        <f>SexualBehaviour!AT5</f>
        <v>1</v>
      </c>
      <c r="AU5" s="27">
        <f>SexualBehaviour!AU5</f>
        <v>1</v>
      </c>
      <c r="AV5" s="27">
        <f>SexualBehaviour!AV5</f>
        <v>1</v>
      </c>
      <c r="AW5" s="27">
        <f>SexualBehaviour!AW5</f>
        <v>1</v>
      </c>
      <c r="AX5" s="27">
        <f>SexualBehaviour!AX5</f>
        <v>1</v>
      </c>
      <c r="AY5" s="27">
        <f>SexualBehaviour!AY5</f>
        <v>1</v>
      </c>
      <c r="AZ5" s="27">
        <f>SexualBehaviour!AZ5</f>
        <v>1</v>
      </c>
      <c r="BA5" s="27">
        <f>SexualBehaviour!BA5</f>
        <v>1</v>
      </c>
      <c r="BB5" s="27">
        <f>SexualBehaviour!BB5</f>
        <v>1</v>
      </c>
      <c r="BC5" s="27">
        <f>SexualBehaviour!BC5</f>
        <v>1</v>
      </c>
      <c r="BD5" s="27">
        <f>SexualBehaviour!BD5</f>
        <v>1</v>
      </c>
      <c r="BE5" s="27">
        <f>SexualBehaviour!BE5</f>
        <v>1</v>
      </c>
      <c r="BF5" s="27">
        <f>SexualBehaviour!BF5</f>
        <v>1</v>
      </c>
      <c r="BG5" s="27">
        <f>SexualBehaviour!BG5</f>
        <v>1</v>
      </c>
      <c r="BH5" s="27">
        <f>SexualBehaviour!BH5</f>
        <v>1</v>
      </c>
      <c r="BI5" s="27">
        <f>SexualBehaviour!BI5</f>
        <v>1</v>
      </c>
      <c r="BJ5" s="27">
        <f>SexualBehaviour!BJ5</f>
        <v>1</v>
      </c>
      <c r="BK5" s="27">
        <f>SexualBehaviour!BK5</f>
        <v>1</v>
      </c>
      <c r="BL5" s="27">
        <f>SexualBehaviour!BL5</f>
        <v>1</v>
      </c>
      <c r="BM5" s="27">
        <f>SexualBehaviour!BM5</f>
        <v>1</v>
      </c>
      <c r="BN5" s="27">
        <f>SexualBehaviour!BN5</f>
        <v>1</v>
      </c>
      <c r="BO5" s="27">
        <f>SexualBehaviour!BO5</f>
        <v>1</v>
      </c>
      <c r="BP5" s="27">
        <f>SexualBehaviour!BP5</f>
        <v>1</v>
      </c>
      <c r="BQ5" s="27">
        <f>SexualBehaviour!BQ5</f>
        <v>1</v>
      </c>
      <c r="BR5" s="27">
        <f>SexualBehaviour!BR5</f>
        <v>1</v>
      </c>
      <c r="BS5" s="27">
        <f>SexualBehaviour!BS5</f>
        <v>1</v>
      </c>
      <c r="BT5" s="27">
        <f>SexualBehaviour!BT5</f>
        <v>1</v>
      </c>
      <c r="BU5" s="27">
        <f>SexualBehaviour!BU5</f>
        <v>1</v>
      </c>
      <c r="BV5" s="27">
        <f>SexualBehaviour!BV5</f>
        <v>1</v>
      </c>
      <c r="BW5" s="27">
        <f>SexualBehaviour!BW5</f>
        <v>1</v>
      </c>
      <c r="BX5" s="27">
        <f>SexualBehaviour!BX5</f>
        <v>1</v>
      </c>
      <c r="BY5" s="27">
        <f>SexualBehaviour!BY5</f>
        <v>1</v>
      </c>
      <c r="BZ5" s="27">
        <f>SexualBehaviour!BZ5</f>
        <v>1</v>
      </c>
      <c r="CA5" s="27">
        <f>SexualBehaviour!CA5</f>
        <v>1</v>
      </c>
      <c r="CB5" s="27">
        <f>SexualBehaviour!CB5</f>
        <v>1</v>
      </c>
      <c r="CC5" s="27">
        <f>SexualBehaviour!CC5</f>
        <v>1</v>
      </c>
      <c r="CD5" s="27">
        <f>SexualBehaviour!CD5</f>
        <v>1</v>
      </c>
    </row>
    <row r="6" spans="1:90">
      <c r="A6" s="32" t="str">
        <f>PopulationSizes!A7</f>
        <v>Medium Risk Women(%)</v>
      </c>
      <c r="B6" s="28">
        <f>SexualBehaviour!B6</f>
        <v>3</v>
      </c>
      <c r="C6" s="28">
        <f>SexualBehaviour!C6</f>
        <v>3</v>
      </c>
      <c r="D6" s="28">
        <f>SexualBehaviour!D6</f>
        <v>3</v>
      </c>
      <c r="E6" s="28">
        <f>SexualBehaviour!E6</f>
        <v>3</v>
      </c>
      <c r="F6" s="28">
        <f>SexualBehaviour!F6</f>
        <v>3</v>
      </c>
      <c r="G6" s="28">
        <f>SexualBehaviour!G6</f>
        <v>3</v>
      </c>
      <c r="H6" s="28">
        <f>SexualBehaviour!H6</f>
        <v>3</v>
      </c>
      <c r="I6" s="28">
        <f>SexualBehaviour!I6</f>
        <v>3</v>
      </c>
      <c r="J6" s="28">
        <f>SexualBehaviour!J6</f>
        <v>3</v>
      </c>
      <c r="K6" s="28">
        <f>SexualBehaviour!K6</f>
        <v>3</v>
      </c>
      <c r="L6" s="28">
        <f>SexualBehaviour!L6</f>
        <v>3</v>
      </c>
      <c r="M6" s="28">
        <f>SexualBehaviour!M6</f>
        <v>3</v>
      </c>
      <c r="N6" s="28">
        <f>SexualBehaviour!N6</f>
        <v>3</v>
      </c>
      <c r="O6" s="28">
        <f>SexualBehaviour!O6</f>
        <v>3</v>
      </c>
      <c r="P6" s="28">
        <f>SexualBehaviour!P6</f>
        <v>3</v>
      </c>
      <c r="Q6" s="28">
        <f>SexualBehaviour!Q6</f>
        <v>3</v>
      </c>
      <c r="R6" s="28">
        <f>SexualBehaviour!R6</f>
        <v>3</v>
      </c>
      <c r="S6" s="28">
        <f>SexualBehaviour!S6</f>
        <v>3</v>
      </c>
      <c r="T6" s="28">
        <f>SexualBehaviour!T6</f>
        <v>3</v>
      </c>
      <c r="U6" s="28">
        <f>SexualBehaviour!U6</f>
        <v>3</v>
      </c>
      <c r="V6" s="28">
        <f>SexualBehaviour!V6</f>
        <v>3</v>
      </c>
      <c r="W6" s="28">
        <f>SexualBehaviour!W6</f>
        <v>3</v>
      </c>
      <c r="X6" s="28">
        <f>SexualBehaviour!X6</f>
        <v>3</v>
      </c>
      <c r="Y6" s="28">
        <f>SexualBehaviour!Y6</f>
        <v>3</v>
      </c>
      <c r="Z6" s="28">
        <f>SexualBehaviour!Z6</f>
        <v>3</v>
      </c>
      <c r="AA6" s="28">
        <f>SexualBehaviour!AA6</f>
        <v>3</v>
      </c>
      <c r="AB6" s="28">
        <f>SexualBehaviour!AB6</f>
        <v>3</v>
      </c>
      <c r="AC6" s="28">
        <f>SexualBehaviour!AC6</f>
        <v>3</v>
      </c>
      <c r="AD6" s="28">
        <f>SexualBehaviour!AD6</f>
        <v>3</v>
      </c>
      <c r="AE6" s="28">
        <f>SexualBehaviour!AE6</f>
        <v>3</v>
      </c>
      <c r="AF6" s="28">
        <f>SexualBehaviour!AF6</f>
        <v>3</v>
      </c>
      <c r="AG6" s="28">
        <f>SexualBehaviour!AG6</f>
        <v>3</v>
      </c>
      <c r="AH6" s="28">
        <f>SexualBehaviour!AH6</f>
        <v>3</v>
      </c>
      <c r="AI6" s="28">
        <f>SexualBehaviour!AI6</f>
        <v>3</v>
      </c>
      <c r="AJ6" s="28">
        <f>SexualBehaviour!AJ6</f>
        <v>3</v>
      </c>
      <c r="AK6" s="28">
        <f>SexualBehaviour!AK6</f>
        <v>3</v>
      </c>
      <c r="AL6" s="28">
        <f>SexualBehaviour!AL6</f>
        <v>3</v>
      </c>
      <c r="AM6" s="28">
        <f>SexualBehaviour!AM6</f>
        <v>3</v>
      </c>
      <c r="AN6" s="28">
        <f>SexualBehaviour!AN6</f>
        <v>3</v>
      </c>
      <c r="AO6" s="28">
        <f>SexualBehaviour!AO6</f>
        <v>3</v>
      </c>
      <c r="AP6" s="28">
        <f>SexualBehaviour!AP6</f>
        <v>3</v>
      </c>
      <c r="AQ6" s="28">
        <f>SexualBehaviour!AQ6</f>
        <v>3</v>
      </c>
      <c r="AR6" s="28">
        <f>SexualBehaviour!AR6</f>
        <v>3</v>
      </c>
      <c r="AS6" s="28">
        <f>SexualBehaviour!AS6</f>
        <v>3</v>
      </c>
      <c r="AT6" s="28">
        <f>SexualBehaviour!AT6</f>
        <v>3</v>
      </c>
      <c r="AU6" s="28">
        <f>SexualBehaviour!AU6</f>
        <v>3</v>
      </c>
      <c r="AV6" s="28">
        <f>SexualBehaviour!AV6</f>
        <v>3</v>
      </c>
      <c r="AW6" s="28">
        <f>SexualBehaviour!AW6</f>
        <v>3</v>
      </c>
      <c r="AX6" s="28">
        <f>SexualBehaviour!AX6</f>
        <v>3</v>
      </c>
      <c r="AY6" s="28">
        <f>SexualBehaviour!AY6</f>
        <v>3</v>
      </c>
      <c r="AZ6" s="28">
        <f>SexualBehaviour!AZ6</f>
        <v>3</v>
      </c>
      <c r="BA6" s="28">
        <f>SexualBehaviour!BA6</f>
        <v>3</v>
      </c>
      <c r="BB6" s="28">
        <f>SexualBehaviour!BB6</f>
        <v>3</v>
      </c>
      <c r="BC6" s="28">
        <f>SexualBehaviour!BC6</f>
        <v>3</v>
      </c>
      <c r="BD6" s="28">
        <f>SexualBehaviour!BD6</f>
        <v>3</v>
      </c>
      <c r="BE6" s="28">
        <f>SexualBehaviour!BE6</f>
        <v>3</v>
      </c>
      <c r="BF6" s="28">
        <f>SexualBehaviour!BF6</f>
        <v>3</v>
      </c>
      <c r="BG6" s="28">
        <f>SexualBehaviour!BG6</f>
        <v>3</v>
      </c>
      <c r="BH6" s="28">
        <f>SexualBehaviour!BH6</f>
        <v>3</v>
      </c>
      <c r="BI6" s="28">
        <f>SexualBehaviour!BI6</f>
        <v>3</v>
      </c>
      <c r="BJ6" s="28">
        <f>SexualBehaviour!BJ6</f>
        <v>3</v>
      </c>
      <c r="BK6" s="28">
        <f>SexualBehaviour!BK6</f>
        <v>3</v>
      </c>
      <c r="BL6" s="28">
        <f>SexualBehaviour!BL6</f>
        <v>3</v>
      </c>
      <c r="BM6" s="28">
        <f>SexualBehaviour!BM6</f>
        <v>3</v>
      </c>
      <c r="BN6" s="28">
        <f>SexualBehaviour!BN6</f>
        <v>3</v>
      </c>
      <c r="BO6" s="28">
        <f>SexualBehaviour!BO6</f>
        <v>3</v>
      </c>
      <c r="BP6" s="28">
        <f>SexualBehaviour!BP6</f>
        <v>3</v>
      </c>
      <c r="BQ6" s="28">
        <f>SexualBehaviour!BQ6</f>
        <v>3</v>
      </c>
      <c r="BR6" s="28">
        <f>SexualBehaviour!BR6</f>
        <v>3</v>
      </c>
      <c r="BS6" s="28">
        <f>SexualBehaviour!BS6</f>
        <v>3</v>
      </c>
      <c r="BT6" s="28">
        <f>SexualBehaviour!BT6</f>
        <v>3</v>
      </c>
      <c r="BU6" s="28">
        <f>SexualBehaviour!BU6</f>
        <v>3</v>
      </c>
      <c r="BV6" s="28">
        <f>SexualBehaviour!BV6</f>
        <v>3</v>
      </c>
      <c r="BW6" s="28">
        <f>SexualBehaviour!BW6</f>
        <v>3</v>
      </c>
      <c r="BX6" s="28">
        <f>SexualBehaviour!BX6</f>
        <v>3</v>
      </c>
      <c r="BY6" s="28">
        <f>SexualBehaviour!BY6</f>
        <v>3</v>
      </c>
      <c r="BZ6" s="28">
        <f>SexualBehaviour!BZ6</f>
        <v>3</v>
      </c>
      <c r="CA6" s="28">
        <f>SexualBehaviour!CA6</f>
        <v>3</v>
      </c>
      <c r="CB6" s="28">
        <f>SexualBehaviour!CB6</f>
        <v>3</v>
      </c>
      <c r="CC6" s="28">
        <f>SexualBehaviour!CC6</f>
        <v>3</v>
      </c>
      <c r="CD6" s="28">
        <f>SexualBehaviour!CD6</f>
        <v>3</v>
      </c>
    </row>
    <row r="7" spans="1:90">
      <c r="A7" s="33" t="str">
        <f>PopulationSizes!A8</f>
        <v>High Risk Women (FSW)(%)</v>
      </c>
      <c r="B7" s="2">
        <f>SexualBehaviour!B7</f>
        <v>55</v>
      </c>
      <c r="C7" s="2">
        <f>SexualBehaviour!C7</f>
        <v>55</v>
      </c>
      <c r="D7" s="2">
        <f>SexualBehaviour!D7</f>
        <v>55</v>
      </c>
      <c r="E7" s="2">
        <f>SexualBehaviour!E7</f>
        <v>55</v>
      </c>
      <c r="F7" s="2">
        <f>SexualBehaviour!F7</f>
        <v>55</v>
      </c>
      <c r="G7" s="2">
        <f>SexualBehaviour!G7</f>
        <v>55</v>
      </c>
      <c r="H7" s="2">
        <f>SexualBehaviour!H7</f>
        <v>55</v>
      </c>
      <c r="I7" s="2">
        <f>SexualBehaviour!I7</f>
        <v>55</v>
      </c>
      <c r="J7" s="2">
        <f>SexualBehaviour!J7</f>
        <v>55</v>
      </c>
      <c r="K7" s="2">
        <f>SexualBehaviour!K7</f>
        <v>55</v>
      </c>
      <c r="L7" s="2">
        <f>SexualBehaviour!L7</f>
        <v>55</v>
      </c>
      <c r="M7" s="2">
        <f>SexualBehaviour!M7</f>
        <v>55</v>
      </c>
      <c r="N7" s="2">
        <f>SexualBehaviour!N7</f>
        <v>55</v>
      </c>
      <c r="O7" s="2">
        <f>SexualBehaviour!O7</f>
        <v>55</v>
      </c>
      <c r="P7" s="2">
        <f>SexualBehaviour!P7</f>
        <v>55</v>
      </c>
      <c r="Q7" s="2">
        <f>SexualBehaviour!Q7</f>
        <v>55</v>
      </c>
      <c r="R7" s="2">
        <f>SexualBehaviour!R7</f>
        <v>55</v>
      </c>
      <c r="S7" s="2">
        <f>SexualBehaviour!S7</f>
        <v>55</v>
      </c>
      <c r="T7" s="2">
        <f>SexualBehaviour!T7</f>
        <v>55</v>
      </c>
      <c r="U7" s="2">
        <f>SexualBehaviour!U7</f>
        <v>55</v>
      </c>
      <c r="V7" s="2">
        <f>SexualBehaviour!V7</f>
        <v>55</v>
      </c>
      <c r="W7" s="2">
        <f>SexualBehaviour!W7</f>
        <v>55</v>
      </c>
      <c r="X7" s="2">
        <f>SexualBehaviour!X7</f>
        <v>55</v>
      </c>
      <c r="Y7" s="2">
        <f>SexualBehaviour!Y7</f>
        <v>55</v>
      </c>
      <c r="Z7" s="2">
        <f>SexualBehaviour!Z7</f>
        <v>55</v>
      </c>
      <c r="AA7" s="2">
        <f>SexualBehaviour!AA7</f>
        <v>55</v>
      </c>
      <c r="AB7" s="2">
        <f>SexualBehaviour!AB7</f>
        <v>55</v>
      </c>
      <c r="AC7" s="2">
        <f>SexualBehaviour!AC7</f>
        <v>55</v>
      </c>
      <c r="AD7" s="2">
        <f>SexualBehaviour!AD7</f>
        <v>55</v>
      </c>
      <c r="AE7" s="2">
        <f>SexualBehaviour!AE7</f>
        <v>55</v>
      </c>
      <c r="AF7" s="2">
        <f>SexualBehaviour!AF7</f>
        <v>55</v>
      </c>
      <c r="AG7" s="2">
        <f>SexualBehaviour!AG7</f>
        <v>55</v>
      </c>
      <c r="AH7" s="2">
        <f>SexualBehaviour!AH7</f>
        <v>55</v>
      </c>
      <c r="AI7" s="2">
        <f>SexualBehaviour!AI7</f>
        <v>55</v>
      </c>
      <c r="AJ7" s="2">
        <f>SexualBehaviour!AJ7</f>
        <v>55</v>
      </c>
      <c r="AK7" s="2">
        <f>SexualBehaviour!AK7</f>
        <v>55</v>
      </c>
      <c r="AL7" s="2">
        <f>SexualBehaviour!AL7</f>
        <v>55</v>
      </c>
      <c r="AM7" s="2">
        <f>SexualBehaviour!AM7</f>
        <v>55</v>
      </c>
      <c r="AN7" s="2">
        <f>SexualBehaviour!AN7</f>
        <v>55</v>
      </c>
      <c r="AO7" s="2">
        <f>SexualBehaviour!AO7</f>
        <v>55</v>
      </c>
      <c r="AP7" s="2">
        <f>SexualBehaviour!AP7</f>
        <v>55</v>
      </c>
      <c r="AQ7" s="2">
        <f>SexualBehaviour!AQ7</f>
        <v>55</v>
      </c>
      <c r="AR7" s="2">
        <f>SexualBehaviour!AR7</f>
        <v>55</v>
      </c>
      <c r="AS7" s="2">
        <f>SexualBehaviour!AS7</f>
        <v>55</v>
      </c>
      <c r="AT7" s="2">
        <f>SexualBehaviour!AT7</f>
        <v>55</v>
      </c>
      <c r="AU7" s="2">
        <f>SexualBehaviour!AU7</f>
        <v>55</v>
      </c>
      <c r="AV7" s="2">
        <f>SexualBehaviour!AV7</f>
        <v>55</v>
      </c>
      <c r="AW7" s="2">
        <f>SexualBehaviour!AW7</f>
        <v>55</v>
      </c>
      <c r="AX7" s="2">
        <f>SexualBehaviour!AX7</f>
        <v>55</v>
      </c>
      <c r="AY7" s="2">
        <f>SexualBehaviour!AY7</f>
        <v>55</v>
      </c>
      <c r="AZ7" s="2">
        <f>SexualBehaviour!AZ7</f>
        <v>55</v>
      </c>
      <c r="BA7" s="2">
        <f>SexualBehaviour!BA7</f>
        <v>55</v>
      </c>
      <c r="BB7" s="2">
        <f>SexualBehaviour!BB7</f>
        <v>55</v>
      </c>
      <c r="BC7" s="2">
        <f>SexualBehaviour!BC7</f>
        <v>55</v>
      </c>
      <c r="BD7" s="2">
        <f>SexualBehaviour!BD7</f>
        <v>55</v>
      </c>
      <c r="BE7" s="2">
        <f>SexualBehaviour!BE7</f>
        <v>55</v>
      </c>
      <c r="BF7" s="2">
        <f>SexualBehaviour!BF7</f>
        <v>55</v>
      </c>
      <c r="BG7" s="2">
        <f>SexualBehaviour!BG7</f>
        <v>55</v>
      </c>
      <c r="BH7" s="2">
        <f>SexualBehaviour!BH7</f>
        <v>55</v>
      </c>
      <c r="BI7" s="2">
        <f>SexualBehaviour!BI7</f>
        <v>55</v>
      </c>
      <c r="BJ7" s="2">
        <f>SexualBehaviour!BJ7</f>
        <v>55</v>
      </c>
      <c r="BK7" s="2">
        <f>SexualBehaviour!BK7</f>
        <v>55</v>
      </c>
      <c r="BL7" s="2">
        <f>SexualBehaviour!BL7</f>
        <v>55</v>
      </c>
      <c r="BM7" s="2">
        <f>SexualBehaviour!BM7</f>
        <v>55</v>
      </c>
      <c r="BN7" s="2">
        <f>SexualBehaviour!BN7</f>
        <v>55</v>
      </c>
      <c r="BO7" s="2">
        <f>SexualBehaviour!BO7</f>
        <v>55</v>
      </c>
      <c r="BP7" s="2">
        <f>SexualBehaviour!BP7</f>
        <v>55</v>
      </c>
      <c r="BQ7" s="2">
        <f>SexualBehaviour!BQ7</f>
        <v>55</v>
      </c>
      <c r="BR7" s="2">
        <f>SexualBehaviour!BR7</f>
        <v>55</v>
      </c>
      <c r="BS7" s="2">
        <f>SexualBehaviour!BS7</f>
        <v>55</v>
      </c>
      <c r="BT7" s="2">
        <f>SexualBehaviour!BT7</f>
        <v>55</v>
      </c>
      <c r="BU7" s="2">
        <f>SexualBehaviour!BU7</f>
        <v>55</v>
      </c>
      <c r="BV7" s="2">
        <f>SexualBehaviour!BV7</f>
        <v>55</v>
      </c>
      <c r="BW7" s="2">
        <f>SexualBehaviour!BW7</f>
        <v>55</v>
      </c>
      <c r="BX7" s="2">
        <f>SexualBehaviour!BX7</f>
        <v>55</v>
      </c>
      <c r="BY7" s="2">
        <f>SexualBehaviour!BY7</f>
        <v>55</v>
      </c>
      <c r="BZ7" s="2">
        <f>SexualBehaviour!BZ7</f>
        <v>55</v>
      </c>
      <c r="CA7" s="2">
        <f>SexualBehaviour!CA7</f>
        <v>55</v>
      </c>
      <c r="CB7" s="2">
        <f>SexualBehaviour!CB7</f>
        <v>55</v>
      </c>
      <c r="CC7" s="2">
        <f>SexualBehaviour!CC7</f>
        <v>55</v>
      </c>
      <c r="CD7" s="2">
        <f>SexualBehaviour!CD7</f>
        <v>55</v>
      </c>
    </row>
    <row r="8" spans="1:90">
      <c r="A8" s="34"/>
    </row>
    <row r="9" spans="1:90">
      <c r="A9" s="34"/>
    </row>
    <row r="10" spans="1:90">
      <c r="A10" s="31" t="str">
        <f>PopulationSizes!A11</f>
        <v>Men</v>
      </c>
    </row>
    <row r="11" spans="1:90">
      <c r="A11" s="32" t="str">
        <f>PopulationSizes!A13</f>
        <v>Low Risk Men (%)</v>
      </c>
      <c r="B11" s="27">
        <f>SexualBehaviour!B10</f>
        <v>1</v>
      </c>
      <c r="C11" s="27">
        <f>SexualBehaviour!C10</f>
        <v>1</v>
      </c>
      <c r="D11" s="27">
        <f>SexualBehaviour!D10</f>
        <v>1</v>
      </c>
      <c r="E11" s="27">
        <f>SexualBehaviour!E10</f>
        <v>1</v>
      </c>
      <c r="F11" s="27">
        <f>SexualBehaviour!F10</f>
        <v>1</v>
      </c>
      <c r="G11" s="27">
        <f>SexualBehaviour!G10</f>
        <v>1</v>
      </c>
      <c r="H11" s="27">
        <f>SexualBehaviour!H10</f>
        <v>1</v>
      </c>
      <c r="I11" s="27">
        <f>SexualBehaviour!I10</f>
        <v>1</v>
      </c>
      <c r="J11" s="27">
        <f>SexualBehaviour!J10</f>
        <v>1</v>
      </c>
      <c r="K11" s="27">
        <f>SexualBehaviour!K10</f>
        <v>1</v>
      </c>
      <c r="L11" s="27">
        <f>SexualBehaviour!L10</f>
        <v>1</v>
      </c>
      <c r="M11" s="27">
        <f>SexualBehaviour!M10</f>
        <v>1</v>
      </c>
      <c r="N11" s="27">
        <f>SexualBehaviour!N10</f>
        <v>1</v>
      </c>
      <c r="O11" s="27">
        <f>SexualBehaviour!O10</f>
        <v>1</v>
      </c>
      <c r="P11" s="27">
        <f>SexualBehaviour!P10</f>
        <v>1</v>
      </c>
      <c r="Q11" s="27">
        <f>SexualBehaviour!Q10</f>
        <v>1</v>
      </c>
      <c r="R11" s="27">
        <f>SexualBehaviour!R10</f>
        <v>1</v>
      </c>
      <c r="S11" s="27">
        <f>SexualBehaviour!S10</f>
        <v>1</v>
      </c>
      <c r="T11" s="27">
        <f>SexualBehaviour!T10</f>
        <v>1</v>
      </c>
      <c r="U11" s="27">
        <f>SexualBehaviour!U10</f>
        <v>1</v>
      </c>
      <c r="V11" s="27">
        <f>SexualBehaviour!V10</f>
        <v>1</v>
      </c>
      <c r="W11" s="27">
        <f>SexualBehaviour!W10</f>
        <v>1</v>
      </c>
      <c r="X11" s="27">
        <f>SexualBehaviour!X10</f>
        <v>1</v>
      </c>
      <c r="Y11" s="27">
        <f>SexualBehaviour!Y10</f>
        <v>1</v>
      </c>
      <c r="Z11" s="27">
        <f>SexualBehaviour!Z10</f>
        <v>1</v>
      </c>
      <c r="AA11" s="27">
        <f>SexualBehaviour!AA10</f>
        <v>1</v>
      </c>
      <c r="AB11" s="27">
        <f>SexualBehaviour!AB10</f>
        <v>1</v>
      </c>
      <c r="AC11" s="27">
        <f>SexualBehaviour!AC10</f>
        <v>1</v>
      </c>
      <c r="AD11" s="27">
        <f>SexualBehaviour!AD10</f>
        <v>1</v>
      </c>
      <c r="AE11" s="27">
        <f>SexualBehaviour!AE10</f>
        <v>1</v>
      </c>
      <c r="AF11" s="27">
        <f>SexualBehaviour!AF10</f>
        <v>1</v>
      </c>
      <c r="AG11" s="27">
        <f>SexualBehaviour!AG10</f>
        <v>1</v>
      </c>
      <c r="AH11" s="27">
        <f>SexualBehaviour!AH10</f>
        <v>1</v>
      </c>
      <c r="AI11" s="27">
        <f>SexualBehaviour!AI10</f>
        <v>1</v>
      </c>
      <c r="AJ11" s="27">
        <f>SexualBehaviour!AJ10</f>
        <v>1</v>
      </c>
      <c r="AK11" s="27">
        <f>SexualBehaviour!AK10</f>
        <v>1</v>
      </c>
      <c r="AL11" s="27">
        <f>SexualBehaviour!AL10</f>
        <v>1</v>
      </c>
      <c r="AM11" s="27">
        <f>SexualBehaviour!AM10</f>
        <v>1</v>
      </c>
      <c r="AN11" s="27">
        <f>SexualBehaviour!AN10</f>
        <v>1</v>
      </c>
      <c r="AO11" s="27">
        <f>SexualBehaviour!AO10</f>
        <v>1</v>
      </c>
      <c r="AP11" s="27">
        <f>SexualBehaviour!AP10</f>
        <v>1</v>
      </c>
      <c r="AQ11" s="27">
        <f>SexualBehaviour!AQ10</f>
        <v>1</v>
      </c>
      <c r="AR11" s="27">
        <f>SexualBehaviour!AR10</f>
        <v>1</v>
      </c>
      <c r="AS11" s="27">
        <f>SexualBehaviour!AS10</f>
        <v>1</v>
      </c>
      <c r="AT11" s="27">
        <f>SexualBehaviour!AT10</f>
        <v>1</v>
      </c>
      <c r="AU11" s="27">
        <f>SexualBehaviour!AU10</f>
        <v>1</v>
      </c>
      <c r="AV11" s="27">
        <f>SexualBehaviour!AV10</f>
        <v>1</v>
      </c>
      <c r="AW11" s="27">
        <f>SexualBehaviour!AW10</f>
        <v>1</v>
      </c>
      <c r="AX11" s="27">
        <f>SexualBehaviour!AX10</f>
        <v>1</v>
      </c>
      <c r="AY11" s="27">
        <f>SexualBehaviour!AY10</f>
        <v>1</v>
      </c>
      <c r="AZ11" s="27">
        <f>SexualBehaviour!AZ10</f>
        <v>1</v>
      </c>
      <c r="BA11" s="27">
        <f>SexualBehaviour!BA10</f>
        <v>1</v>
      </c>
      <c r="BB11" s="27">
        <f>SexualBehaviour!BB10</f>
        <v>1</v>
      </c>
      <c r="BC11" s="27">
        <f>SexualBehaviour!BC10</f>
        <v>1</v>
      </c>
      <c r="BD11" s="27">
        <f>SexualBehaviour!BD10</f>
        <v>1</v>
      </c>
      <c r="BE11" s="27">
        <f>SexualBehaviour!BE10</f>
        <v>1</v>
      </c>
      <c r="BF11" s="27">
        <f>SexualBehaviour!BF10</f>
        <v>1</v>
      </c>
      <c r="BG11" s="27">
        <f>SexualBehaviour!BG10</f>
        <v>1</v>
      </c>
      <c r="BH11" s="27">
        <f>SexualBehaviour!BH10</f>
        <v>1</v>
      </c>
      <c r="BI11" s="27">
        <f>SexualBehaviour!BI10</f>
        <v>1</v>
      </c>
      <c r="BJ11" s="27">
        <f>SexualBehaviour!BJ10</f>
        <v>1</v>
      </c>
      <c r="BK11" s="27">
        <f>SexualBehaviour!BK10</f>
        <v>1</v>
      </c>
      <c r="BL11" s="27">
        <f>SexualBehaviour!BL10</f>
        <v>1</v>
      </c>
      <c r="BM11" s="27">
        <f>SexualBehaviour!BM10</f>
        <v>1</v>
      </c>
      <c r="BN11" s="27">
        <f>SexualBehaviour!BN10</f>
        <v>1</v>
      </c>
      <c r="BO11" s="27">
        <f>SexualBehaviour!BO10</f>
        <v>1</v>
      </c>
      <c r="BP11" s="27">
        <f>SexualBehaviour!BP10</f>
        <v>1</v>
      </c>
      <c r="BQ11" s="27">
        <f>SexualBehaviour!BQ10</f>
        <v>1</v>
      </c>
      <c r="BR11" s="27">
        <f>SexualBehaviour!BR10</f>
        <v>1</v>
      </c>
      <c r="BS11" s="27">
        <f>SexualBehaviour!BS10</f>
        <v>1</v>
      </c>
      <c r="BT11" s="27">
        <f>SexualBehaviour!BT10</f>
        <v>1</v>
      </c>
      <c r="BU11" s="27">
        <f>SexualBehaviour!BU10</f>
        <v>1</v>
      </c>
      <c r="BV11" s="27">
        <f>SexualBehaviour!BV10</f>
        <v>1</v>
      </c>
      <c r="BW11" s="27">
        <f>SexualBehaviour!BW10</f>
        <v>1</v>
      </c>
      <c r="BX11" s="27">
        <f>SexualBehaviour!BX10</f>
        <v>1</v>
      </c>
      <c r="BY11" s="27">
        <f>SexualBehaviour!BY10</f>
        <v>1</v>
      </c>
      <c r="BZ11" s="27">
        <f>SexualBehaviour!BZ10</f>
        <v>1</v>
      </c>
      <c r="CA11" s="27">
        <f>SexualBehaviour!CA10</f>
        <v>1</v>
      </c>
      <c r="CB11" s="27">
        <f>SexualBehaviour!CB10</f>
        <v>1</v>
      </c>
      <c r="CC11" s="27">
        <f>SexualBehaviour!CC10</f>
        <v>1</v>
      </c>
      <c r="CD11" s="27">
        <f>SexualBehaviour!CD10</f>
        <v>1</v>
      </c>
    </row>
    <row r="12" spans="1:90">
      <c r="A12" s="32" t="str">
        <f>PopulationSizes!A14</f>
        <v>Medium Risk Men (%)</v>
      </c>
      <c r="B12" s="28">
        <f>SexualBehaviour!B11</f>
        <v>3</v>
      </c>
      <c r="C12" s="28">
        <f>SexualBehaviour!C11</f>
        <v>3</v>
      </c>
      <c r="D12" s="28">
        <f>SexualBehaviour!D11</f>
        <v>3</v>
      </c>
      <c r="E12" s="28">
        <f>SexualBehaviour!E11</f>
        <v>3</v>
      </c>
      <c r="F12" s="28">
        <f>SexualBehaviour!F11</f>
        <v>3</v>
      </c>
      <c r="G12" s="28">
        <f>SexualBehaviour!G11</f>
        <v>3</v>
      </c>
      <c r="H12" s="28">
        <f>SexualBehaviour!H11</f>
        <v>3</v>
      </c>
      <c r="I12" s="28">
        <f>SexualBehaviour!I11</f>
        <v>3</v>
      </c>
      <c r="J12" s="28">
        <f>SexualBehaviour!J11</f>
        <v>3</v>
      </c>
      <c r="K12" s="28">
        <f>SexualBehaviour!K11</f>
        <v>3</v>
      </c>
      <c r="L12" s="28">
        <f>SexualBehaviour!L11</f>
        <v>3</v>
      </c>
      <c r="M12" s="28">
        <f>SexualBehaviour!M11</f>
        <v>3</v>
      </c>
      <c r="N12" s="28">
        <f>SexualBehaviour!N11</f>
        <v>3</v>
      </c>
      <c r="O12" s="28">
        <f>SexualBehaviour!O11</f>
        <v>3</v>
      </c>
      <c r="P12" s="28">
        <f>SexualBehaviour!P11</f>
        <v>3</v>
      </c>
      <c r="Q12" s="28">
        <f>SexualBehaviour!Q11</f>
        <v>3</v>
      </c>
      <c r="R12" s="28">
        <f>SexualBehaviour!R11</f>
        <v>3</v>
      </c>
      <c r="S12" s="28">
        <f>SexualBehaviour!S11</f>
        <v>3</v>
      </c>
      <c r="T12" s="28">
        <f>SexualBehaviour!T11</f>
        <v>3</v>
      </c>
      <c r="U12" s="28">
        <f>SexualBehaviour!U11</f>
        <v>3</v>
      </c>
      <c r="V12" s="28">
        <f>SexualBehaviour!V11</f>
        <v>3</v>
      </c>
      <c r="W12" s="28">
        <f>SexualBehaviour!W11</f>
        <v>3</v>
      </c>
      <c r="X12" s="28">
        <f>SexualBehaviour!X11</f>
        <v>3</v>
      </c>
      <c r="Y12" s="28">
        <f>SexualBehaviour!Y11</f>
        <v>3</v>
      </c>
      <c r="Z12" s="28">
        <f>SexualBehaviour!Z11</f>
        <v>3</v>
      </c>
      <c r="AA12" s="28">
        <f>SexualBehaviour!AA11</f>
        <v>3</v>
      </c>
      <c r="AB12" s="28">
        <f>SexualBehaviour!AB11</f>
        <v>3</v>
      </c>
      <c r="AC12" s="28">
        <f>SexualBehaviour!AC11</f>
        <v>3</v>
      </c>
      <c r="AD12" s="28">
        <f>SexualBehaviour!AD11</f>
        <v>3</v>
      </c>
      <c r="AE12" s="28">
        <f>SexualBehaviour!AE11</f>
        <v>3</v>
      </c>
      <c r="AF12" s="28">
        <f>SexualBehaviour!AF11</f>
        <v>3</v>
      </c>
      <c r="AG12" s="28">
        <f>SexualBehaviour!AG11</f>
        <v>3</v>
      </c>
      <c r="AH12" s="28">
        <f>SexualBehaviour!AH11</f>
        <v>3</v>
      </c>
      <c r="AI12" s="28">
        <f>SexualBehaviour!AI11</f>
        <v>3</v>
      </c>
      <c r="AJ12" s="28">
        <f>SexualBehaviour!AJ11</f>
        <v>3</v>
      </c>
      <c r="AK12" s="28">
        <f>SexualBehaviour!AK11</f>
        <v>3</v>
      </c>
      <c r="AL12" s="28">
        <f>SexualBehaviour!AL11</f>
        <v>3</v>
      </c>
      <c r="AM12" s="28">
        <f>SexualBehaviour!AM11</f>
        <v>3</v>
      </c>
      <c r="AN12" s="28">
        <f>SexualBehaviour!AN11</f>
        <v>3</v>
      </c>
      <c r="AO12" s="28">
        <f>SexualBehaviour!AO11</f>
        <v>3</v>
      </c>
      <c r="AP12" s="28">
        <f>SexualBehaviour!AP11</f>
        <v>3</v>
      </c>
      <c r="AQ12" s="28">
        <f>SexualBehaviour!AQ11</f>
        <v>3</v>
      </c>
      <c r="AR12" s="28">
        <f>SexualBehaviour!AR11</f>
        <v>3</v>
      </c>
      <c r="AS12" s="28">
        <f>SexualBehaviour!AS11</f>
        <v>3</v>
      </c>
      <c r="AT12" s="28">
        <f>SexualBehaviour!AT11</f>
        <v>3</v>
      </c>
      <c r="AU12" s="28">
        <f>SexualBehaviour!AU11</f>
        <v>3</v>
      </c>
      <c r="AV12" s="28">
        <f>SexualBehaviour!AV11</f>
        <v>3</v>
      </c>
      <c r="AW12" s="28">
        <f>SexualBehaviour!AW11</f>
        <v>3</v>
      </c>
      <c r="AX12" s="28">
        <f>SexualBehaviour!AX11</f>
        <v>3</v>
      </c>
      <c r="AY12" s="28">
        <f>SexualBehaviour!AY11</f>
        <v>3</v>
      </c>
      <c r="AZ12" s="28">
        <f>SexualBehaviour!AZ11</f>
        <v>3</v>
      </c>
      <c r="BA12" s="28">
        <f>SexualBehaviour!BA11</f>
        <v>3</v>
      </c>
      <c r="BB12" s="28">
        <f>SexualBehaviour!BB11</f>
        <v>3</v>
      </c>
      <c r="BC12" s="28">
        <f>SexualBehaviour!BC11</f>
        <v>3</v>
      </c>
      <c r="BD12" s="28">
        <f>SexualBehaviour!BD11</f>
        <v>3</v>
      </c>
      <c r="BE12" s="28">
        <f>SexualBehaviour!BE11</f>
        <v>3</v>
      </c>
      <c r="BF12" s="28">
        <f>SexualBehaviour!BF11</f>
        <v>3</v>
      </c>
      <c r="BG12" s="28">
        <f>SexualBehaviour!BG11</f>
        <v>3</v>
      </c>
      <c r="BH12" s="28">
        <f>SexualBehaviour!BH11</f>
        <v>3</v>
      </c>
      <c r="BI12" s="28">
        <f>SexualBehaviour!BI11</f>
        <v>3</v>
      </c>
      <c r="BJ12" s="28">
        <f>SexualBehaviour!BJ11</f>
        <v>3</v>
      </c>
      <c r="BK12" s="28">
        <f>SexualBehaviour!BK11</f>
        <v>3</v>
      </c>
      <c r="BL12" s="28">
        <f>SexualBehaviour!BL11</f>
        <v>3</v>
      </c>
      <c r="BM12" s="28">
        <f>SexualBehaviour!BM11</f>
        <v>3</v>
      </c>
      <c r="BN12" s="28">
        <f>SexualBehaviour!BN11</f>
        <v>3</v>
      </c>
      <c r="BO12" s="28">
        <f>SexualBehaviour!BO11</f>
        <v>3</v>
      </c>
      <c r="BP12" s="28">
        <f>SexualBehaviour!BP11</f>
        <v>3</v>
      </c>
      <c r="BQ12" s="28">
        <f>SexualBehaviour!BQ11</f>
        <v>3</v>
      </c>
      <c r="BR12" s="28">
        <f>SexualBehaviour!BR11</f>
        <v>3</v>
      </c>
      <c r="BS12" s="28">
        <f>SexualBehaviour!BS11</f>
        <v>3</v>
      </c>
      <c r="BT12" s="28">
        <f>SexualBehaviour!BT11</f>
        <v>3</v>
      </c>
      <c r="BU12" s="28">
        <f>SexualBehaviour!BU11</f>
        <v>3</v>
      </c>
      <c r="BV12" s="28">
        <f>SexualBehaviour!BV11</f>
        <v>3</v>
      </c>
      <c r="BW12" s="28">
        <f>SexualBehaviour!BW11</f>
        <v>3</v>
      </c>
      <c r="BX12" s="28">
        <f>SexualBehaviour!BX11</f>
        <v>3</v>
      </c>
      <c r="BY12" s="28">
        <f>SexualBehaviour!BY11</f>
        <v>3</v>
      </c>
      <c r="BZ12" s="28">
        <f>SexualBehaviour!BZ11</f>
        <v>3</v>
      </c>
      <c r="CA12" s="28">
        <f>SexualBehaviour!CA11</f>
        <v>3</v>
      </c>
      <c r="CB12" s="28">
        <f>SexualBehaviour!CB11</f>
        <v>3</v>
      </c>
      <c r="CC12" s="28">
        <f>SexualBehaviour!CC11</f>
        <v>3</v>
      </c>
      <c r="CD12" s="28">
        <f>SexualBehaviour!CD11</f>
        <v>3</v>
      </c>
    </row>
    <row r="13" spans="1:90">
      <c r="A13" s="32" t="str">
        <f>PopulationSizes!A15</f>
        <v>High Risk Men (%)</v>
      </c>
      <c r="B13" s="28">
        <f>SexualBehaviour!B12</f>
        <v>5</v>
      </c>
      <c r="C13" s="28">
        <f>SexualBehaviour!C12</f>
        <v>5</v>
      </c>
      <c r="D13" s="28">
        <f>SexualBehaviour!D12</f>
        <v>5</v>
      </c>
      <c r="E13" s="28">
        <f>SexualBehaviour!E12</f>
        <v>5</v>
      </c>
      <c r="F13" s="28">
        <f>SexualBehaviour!F12</f>
        <v>5</v>
      </c>
      <c r="G13" s="28">
        <f>SexualBehaviour!G12</f>
        <v>5</v>
      </c>
      <c r="H13" s="28">
        <f>SexualBehaviour!H12</f>
        <v>5</v>
      </c>
      <c r="I13" s="28">
        <f>SexualBehaviour!I12</f>
        <v>5</v>
      </c>
      <c r="J13" s="28">
        <f>SexualBehaviour!J12</f>
        <v>5</v>
      </c>
      <c r="K13" s="28">
        <f>SexualBehaviour!K12</f>
        <v>5</v>
      </c>
      <c r="L13" s="28">
        <f>SexualBehaviour!L12</f>
        <v>5</v>
      </c>
      <c r="M13" s="28">
        <f>SexualBehaviour!M12</f>
        <v>5</v>
      </c>
      <c r="N13" s="28">
        <f>SexualBehaviour!N12</f>
        <v>5</v>
      </c>
      <c r="O13" s="28">
        <f>SexualBehaviour!O12</f>
        <v>5</v>
      </c>
      <c r="P13" s="28">
        <f>SexualBehaviour!P12</f>
        <v>5</v>
      </c>
      <c r="Q13" s="28">
        <f>SexualBehaviour!Q12</f>
        <v>5</v>
      </c>
      <c r="R13" s="28">
        <f>SexualBehaviour!R12</f>
        <v>5</v>
      </c>
      <c r="S13" s="28">
        <f>SexualBehaviour!S12</f>
        <v>5</v>
      </c>
      <c r="T13" s="28">
        <f>SexualBehaviour!T12</f>
        <v>5</v>
      </c>
      <c r="U13" s="28">
        <f>SexualBehaviour!U12</f>
        <v>5</v>
      </c>
      <c r="V13" s="28">
        <f>SexualBehaviour!V12</f>
        <v>5</v>
      </c>
      <c r="W13" s="28">
        <f>SexualBehaviour!W12</f>
        <v>5</v>
      </c>
      <c r="X13" s="28">
        <f>SexualBehaviour!X12</f>
        <v>5</v>
      </c>
      <c r="Y13" s="28">
        <f>SexualBehaviour!Y12</f>
        <v>5</v>
      </c>
      <c r="Z13" s="28">
        <f>SexualBehaviour!Z12</f>
        <v>5</v>
      </c>
      <c r="AA13" s="28">
        <f>SexualBehaviour!AA12</f>
        <v>5</v>
      </c>
      <c r="AB13" s="28">
        <f>SexualBehaviour!AB12</f>
        <v>5</v>
      </c>
      <c r="AC13" s="28">
        <f>SexualBehaviour!AC12</f>
        <v>5</v>
      </c>
      <c r="AD13" s="28">
        <f>SexualBehaviour!AD12</f>
        <v>5</v>
      </c>
      <c r="AE13" s="28">
        <f>SexualBehaviour!AE12</f>
        <v>5</v>
      </c>
      <c r="AF13" s="28">
        <f>SexualBehaviour!AF12</f>
        <v>5</v>
      </c>
      <c r="AG13" s="28">
        <f>SexualBehaviour!AG12</f>
        <v>5</v>
      </c>
      <c r="AH13" s="28">
        <f>SexualBehaviour!AH12</f>
        <v>5</v>
      </c>
      <c r="AI13" s="28">
        <f>SexualBehaviour!AI12</f>
        <v>5</v>
      </c>
      <c r="AJ13" s="28">
        <f>SexualBehaviour!AJ12</f>
        <v>5</v>
      </c>
      <c r="AK13" s="28">
        <f>SexualBehaviour!AK12</f>
        <v>5</v>
      </c>
      <c r="AL13" s="28">
        <f>SexualBehaviour!AL12</f>
        <v>5</v>
      </c>
      <c r="AM13" s="28">
        <f>SexualBehaviour!AM12</f>
        <v>5</v>
      </c>
      <c r="AN13" s="28">
        <f>SexualBehaviour!AN12</f>
        <v>5</v>
      </c>
      <c r="AO13" s="28">
        <f>SexualBehaviour!AO12</f>
        <v>5</v>
      </c>
      <c r="AP13" s="28">
        <f>SexualBehaviour!AP12</f>
        <v>5</v>
      </c>
      <c r="AQ13" s="28">
        <f>SexualBehaviour!AQ12</f>
        <v>5</v>
      </c>
      <c r="AR13" s="28">
        <f>SexualBehaviour!AR12</f>
        <v>5</v>
      </c>
      <c r="AS13" s="28">
        <f>SexualBehaviour!AS12</f>
        <v>5</v>
      </c>
      <c r="AT13" s="28">
        <f>SexualBehaviour!AT12</f>
        <v>5</v>
      </c>
      <c r="AU13" s="28">
        <f>SexualBehaviour!AU12</f>
        <v>5</v>
      </c>
      <c r="AV13" s="28">
        <f>SexualBehaviour!AV12</f>
        <v>5</v>
      </c>
      <c r="AW13" s="28">
        <f>SexualBehaviour!AW12</f>
        <v>5</v>
      </c>
      <c r="AX13" s="28">
        <f>SexualBehaviour!AX12</f>
        <v>5</v>
      </c>
      <c r="AY13" s="28">
        <f>SexualBehaviour!AY12</f>
        <v>5</v>
      </c>
      <c r="AZ13" s="28">
        <f>SexualBehaviour!AZ12</f>
        <v>5</v>
      </c>
      <c r="BA13" s="28">
        <f>SexualBehaviour!BA12</f>
        <v>5</v>
      </c>
      <c r="BB13" s="28">
        <f>SexualBehaviour!BB12</f>
        <v>5</v>
      </c>
      <c r="BC13" s="28">
        <f>SexualBehaviour!BC12</f>
        <v>5</v>
      </c>
      <c r="BD13" s="28">
        <f>SexualBehaviour!BD12</f>
        <v>5</v>
      </c>
      <c r="BE13" s="28">
        <f>SexualBehaviour!BE12</f>
        <v>5</v>
      </c>
      <c r="BF13" s="28">
        <f>SexualBehaviour!BF12</f>
        <v>5</v>
      </c>
      <c r="BG13" s="28">
        <f>SexualBehaviour!BG12</f>
        <v>5</v>
      </c>
      <c r="BH13" s="28">
        <f>SexualBehaviour!BH12</f>
        <v>5</v>
      </c>
      <c r="BI13" s="28">
        <f>SexualBehaviour!BI12</f>
        <v>5</v>
      </c>
      <c r="BJ13" s="28">
        <f>SexualBehaviour!BJ12</f>
        <v>5</v>
      </c>
      <c r="BK13" s="28">
        <f>SexualBehaviour!BK12</f>
        <v>5</v>
      </c>
      <c r="BL13" s="28">
        <f>SexualBehaviour!BL12</f>
        <v>5</v>
      </c>
      <c r="BM13" s="28">
        <f>SexualBehaviour!BM12</f>
        <v>5</v>
      </c>
      <c r="BN13" s="28">
        <f>SexualBehaviour!BN12</f>
        <v>5</v>
      </c>
      <c r="BO13" s="28">
        <f>SexualBehaviour!BO12</f>
        <v>5</v>
      </c>
      <c r="BP13" s="28">
        <f>SexualBehaviour!BP12</f>
        <v>5</v>
      </c>
      <c r="BQ13" s="28">
        <f>SexualBehaviour!BQ12</f>
        <v>5</v>
      </c>
      <c r="BR13" s="28">
        <f>SexualBehaviour!BR12</f>
        <v>5</v>
      </c>
      <c r="BS13" s="28">
        <f>SexualBehaviour!BS12</f>
        <v>5</v>
      </c>
      <c r="BT13" s="28">
        <f>SexualBehaviour!BT12</f>
        <v>5</v>
      </c>
      <c r="BU13" s="28">
        <f>SexualBehaviour!BU12</f>
        <v>5</v>
      </c>
      <c r="BV13" s="28">
        <f>SexualBehaviour!BV12</f>
        <v>5</v>
      </c>
      <c r="BW13" s="28">
        <f>SexualBehaviour!BW12</f>
        <v>5</v>
      </c>
      <c r="BX13" s="28">
        <f>SexualBehaviour!BX12</f>
        <v>5</v>
      </c>
      <c r="BY13" s="28">
        <f>SexualBehaviour!BY12</f>
        <v>5</v>
      </c>
      <c r="BZ13" s="28">
        <f>SexualBehaviour!BZ12</f>
        <v>5</v>
      </c>
      <c r="CA13" s="28">
        <f>SexualBehaviour!CA12</f>
        <v>5</v>
      </c>
      <c r="CB13" s="28">
        <f>SexualBehaviour!CB12</f>
        <v>5</v>
      </c>
      <c r="CC13" s="28">
        <f>SexualBehaviour!CC12</f>
        <v>5</v>
      </c>
      <c r="CD13" s="28">
        <f>SexualBehaviour!CD12</f>
        <v>5</v>
      </c>
    </row>
    <row r="14" spans="1:90">
      <c r="A14" s="33" t="str">
        <f>PopulationSizes!A16</f>
        <v>MSM (%)</v>
      </c>
      <c r="B14" s="2">
        <f>SexualBehaviour!B13</f>
        <v>5</v>
      </c>
      <c r="C14" s="2">
        <f>SexualBehaviour!C13</f>
        <v>5</v>
      </c>
      <c r="D14" s="2">
        <f>SexualBehaviour!D13</f>
        <v>5</v>
      </c>
      <c r="E14" s="2">
        <f>SexualBehaviour!E13</f>
        <v>5</v>
      </c>
      <c r="F14" s="2">
        <f>SexualBehaviour!F13</f>
        <v>5</v>
      </c>
      <c r="G14" s="2">
        <f>SexualBehaviour!G13</f>
        <v>5</v>
      </c>
      <c r="H14" s="2">
        <f>SexualBehaviour!H13</f>
        <v>5</v>
      </c>
      <c r="I14" s="2">
        <f>SexualBehaviour!I13</f>
        <v>5</v>
      </c>
      <c r="J14" s="2">
        <f>SexualBehaviour!J13</f>
        <v>5</v>
      </c>
      <c r="K14" s="2">
        <f>SexualBehaviour!K13</f>
        <v>5</v>
      </c>
      <c r="L14" s="2">
        <f>SexualBehaviour!L13</f>
        <v>5</v>
      </c>
      <c r="M14" s="2">
        <f>SexualBehaviour!M13</f>
        <v>5</v>
      </c>
      <c r="N14" s="2">
        <f>SexualBehaviour!N13</f>
        <v>5</v>
      </c>
      <c r="O14" s="2">
        <f>SexualBehaviour!O13</f>
        <v>5</v>
      </c>
      <c r="P14" s="2">
        <f>SexualBehaviour!P13</f>
        <v>5</v>
      </c>
      <c r="Q14" s="2">
        <f>SexualBehaviour!Q13</f>
        <v>5</v>
      </c>
      <c r="R14" s="2">
        <f>SexualBehaviour!R13</f>
        <v>5</v>
      </c>
      <c r="S14" s="2">
        <f>SexualBehaviour!S13</f>
        <v>5</v>
      </c>
      <c r="T14" s="2">
        <f>SexualBehaviour!T13</f>
        <v>5</v>
      </c>
      <c r="U14" s="2">
        <f>SexualBehaviour!U13</f>
        <v>5</v>
      </c>
      <c r="V14" s="2">
        <f>SexualBehaviour!V13</f>
        <v>5</v>
      </c>
      <c r="W14" s="2">
        <f>SexualBehaviour!W13</f>
        <v>5</v>
      </c>
      <c r="X14" s="2">
        <f>SexualBehaviour!X13</f>
        <v>5</v>
      </c>
      <c r="Y14" s="2">
        <f>SexualBehaviour!Y13</f>
        <v>5</v>
      </c>
      <c r="Z14" s="2">
        <f>SexualBehaviour!Z13</f>
        <v>5</v>
      </c>
      <c r="AA14" s="2">
        <f>SexualBehaviour!AA13</f>
        <v>5</v>
      </c>
      <c r="AB14" s="2">
        <f>SexualBehaviour!AB13</f>
        <v>5</v>
      </c>
      <c r="AC14" s="2">
        <f>SexualBehaviour!AC13</f>
        <v>5</v>
      </c>
      <c r="AD14" s="2">
        <f>SexualBehaviour!AD13</f>
        <v>5</v>
      </c>
      <c r="AE14" s="2">
        <f>SexualBehaviour!AE13</f>
        <v>5</v>
      </c>
      <c r="AF14" s="2">
        <f>SexualBehaviour!AF13</f>
        <v>5</v>
      </c>
      <c r="AG14" s="2">
        <f>SexualBehaviour!AG13</f>
        <v>5</v>
      </c>
      <c r="AH14" s="2">
        <f>SexualBehaviour!AH13</f>
        <v>5</v>
      </c>
      <c r="AI14" s="2">
        <f>SexualBehaviour!AI13</f>
        <v>5</v>
      </c>
      <c r="AJ14" s="2">
        <f>SexualBehaviour!AJ13</f>
        <v>5</v>
      </c>
      <c r="AK14" s="2">
        <f>SexualBehaviour!AK13</f>
        <v>5</v>
      </c>
      <c r="AL14" s="2">
        <f>SexualBehaviour!AL13</f>
        <v>5</v>
      </c>
      <c r="AM14" s="2">
        <f>SexualBehaviour!AM13</f>
        <v>5</v>
      </c>
      <c r="AN14" s="2">
        <f>SexualBehaviour!AN13</f>
        <v>5</v>
      </c>
      <c r="AO14" s="2">
        <f>SexualBehaviour!AO13</f>
        <v>5</v>
      </c>
      <c r="AP14" s="2">
        <f>SexualBehaviour!AP13</f>
        <v>5</v>
      </c>
      <c r="AQ14" s="2">
        <f>SexualBehaviour!AQ13</f>
        <v>5</v>
      </c>
      <c r="AR14" s="2">
        <f>SexualBehaviour!AR13</f>
        <v>5</v>
      </c>
      <c r="AS14" s="2">
        <f>SexualBehaviour!AS13</f>
        <v>5</v>
      </c>
      <c r="AT14" s="2">
        <f>SexualBehaviour!AT13</f>
        <v>5</v>
      </c>
      <c r="AU14" s="2">
        <f>SexualBehaviour!AU13</f>
        <v>5</v>
      </c>
      <c r="AV14" s="2">
        <f>SexualBehaviour!AV13</f>
        <v>5</v>
      </c>
      <c r="AW14" s="2">
        <f>SexualBehaviour!AW13</f>
        <v>5</v>
      </c>
      <c r="AX14" s="2">
        <f>SexualBehaviour!AX13</f>
        <v>5</v>
      </c>
      <c r="AY14" s="2">
        <f>SexualBehaviour!AY13</f>
        <v>5</v>
      </c>
      <c r="AZ14" s="2">
        <f>SexualBehaviour!AZ13</f>
        <v>5</v>
      </c>
      <c r="BA14" s="2">
        <f>SexualBehaviour!BA13</f>
        <v>5</v>
      </c>
      <c r="BB14" s="2">
        <f>SexualBehaviour!BB13</f>
        <v>5</v>
      </c>
      <c r="BC14" s="2">
        <f>SexualBehaviour!BC13</f>
        <v>5</v>
      </c>
      <c r="BD14" s="2">
        <f>SexualBehaviour!BD13</f>
        <v>5</v>
      </c>
      <c r="BE14" s="2">
        <f>SexualBehaviour!BE13</f>
        <v>5</v>
      </c>
      <c r="BF14" s="2">
        <f>SexualBehaviour!BF13</f>
        <v>5</v>
      </c>
      <c r="BG14" s="2">
        <f>SexualBehaviour!BG13</f>
        <v>5</v>
      </c>
      <c r="BH14" s="2">
        <f>SexualBehaviour!BH13</f>
        <v>5</v>
      </c>
      <c r="BI14" s="2">
        <f>SexualBehaviour!BI13</f>
        <v>5</v>
      </c>
      <c r="BJ14" s="2">
        <f>SexualBehaviour!BJ13</f>
        <v>5</v>
      </c>
      <c r="BK14" s="2">
        <f>SexualBehaviour!BK13</f>
        <v>5</v>
      </c>
      <c r="BL14" s="2">
        <f>SexualBehaviour!BL13</f>
        <v>5</v>
      </c>
      <c r="BM14" s="2">
        <f>SexualBehaviour!BM13</f>
        <v>5</v>
      </c>
      <c r="BN14" s="2">
        <f>SexualBehaviour!BN13</f>
        <v>5</v>
      </c>
      <c r="BO14" s="2">
        <f>SexualBehaviour!BO13</f>
        <v>5</v>
      </c>
      <c r="BP14" s="2">
        <f>SexualBehaviour!BP13</f>
        <v>5</v>
      </c>
      <c r="BQ14" s="2">
        <f>SexualBehaviour!BQ13</f>
        <v>5</v>
      </c>
      <c r="BR14" s="2">
        <f>SexualBehaviour!BR13</f>
        <v>5</v>
      </c>
      <c r="BS14" s="2">
        <f>SexualBehaviour!BS13</f>
        <v>5</v>
      </c>
      <c r="BT14" s="2">
        <f>SexualBehaviour!BT13</f>
        <v>5</v>
      </c>
      <c r="BU14" s="2">
        <f>SexualBehaviour!BU13</f>
        <v>5</v>
      </c>
      <c r="BV14" s="2">
        <f>SexualBehaviour!BV13</f>
        <v>5</v>
      </c>
      <c r="BW14" s="2">
        <f>SexualBehaviour!BW13</f>
        <v>5</v>
      </c>
      <c r="BX14" s="2">
        <f>SexualBehaviour!BX13</f>
        <v>5</v>
      </c>
      <c r="BY14" s="2">
        <f>SexualBehaviour!BY13</f>
        <v>5</v>
      </c>
      <c r="BZ14" s="2">
        <f>SexualBehaviour!BZ13</f>
        <v>5</v>
      </c>
      <c r="CA14" s="2">
        <f>SexualBehaviour!CA13</f>
        <v>5</v>
      </c>
      <c r="CB14" s="2">
        <f>SexualBehaviour!CB13</f>
        <v>5</v>
      </c>
      <c r="CC14" s="2">
        <f>SexualBehaviour!CC13</f>
        <v>5</v>
      </c>
      <c r="CD14" s="2">
        <f>SexualBehaviour!CD13</f>
        <v>5</v>
      </c>
    </row>
    <row r="15" spans="1:90">
      <c r="A15" s="34"/>
    </row>
    <row r="16" spans="1:90">
      <c r="A16" s="29" t="s">
        <v>20</v>
      </c>
    </row>
    <row r="17" spans="1:82">
      <c r="A17" s="35" t="str">
        <f>A4</f>
        <v>Women</v>
      </c>
    </row>
    <row r="18" spans="1:82">
      <c r="A18" s="32" t="str">
        <f>Parameters!A5</f>
        <v>Low Risk Women</v>
      </c>
      <c r="B18" s="95">
        <f>SexualBehaviour!B17</f>
        <v>100</v>
      </c>
      <c r="C18" s="96">
        <f>SexualBehaviour!C17</f>
        <v>100</v>
      </c>
      <c r="D18" s="96">
        <f>SexualBehaviour!D17</f>
        <v>100</v>
      </c>
      <c r="E18" s="96">
        <f>SexualBehaviour!E17</f>
        <v>100</v>
      </c>
      <c r="F18" s="96">
        <f>SexualBehaviour!F17</f>
        <v>100</v>
      </c>
      <c r="G18" s="96">
        <f>SexualBehaviour!G17</f>
        <v>100</v>
      </c>
      <c r="H18" s="96">
        <f>SexualBehaviour!H17</f>
        <v>100</v>
      </c>
      <c r="I18" s="96">
        <f>SexualBehaviour!I17</f>
        <v>100</v>
      </c>
      <c r="J18" s="96">
        <f>SexualBehaviour!J17</f>
        <v>100</v>
      </c>
      <c r="K18" s="96">
        <f>SexualBehaviour!K17</f>
        <v>100</v>
      </c>
      <c r="L18" s="96">
        <f>SexualBehaviour!L17</f>
        <v>100</v>
      </c>
      <c r="M18" s="96">
        <f>SexualBehaviour!M17</f>
        <v>100</v>
      </c>
      <c r="N18" s="96">
        <f>SexualBehaviour!N17</f>
        <v>100</v>
      </c>
      <c r="O18" s="96">
        <f>SexualBehaviour!O17</f>
        <v>100</v>
      </c>
      <c r="P18" s="96">
        <f>SexualBehaviour!P17</f>
        <v>100</v>
      </c>
      <c r="Q18" s="96">
        <f>SexualBehaviour!Q17</f>
        <v>100</v>
      </c>
      <c r="R18" s="96">
        <f>SexualBehaviour!R17</f>
        <v>100</v>
      </c>
      <c r="S18" s="96">
        <f>SexualBehaviour!S17</f>
        <v>100</v>
      </c>
      <c r="T18" s="96">
        <f>SexualBehaviour!T17</f>
        <v>100</v>
      </c>
      <c r="U18" s="96">
        <f>SexualBehaviour!U17</f>
        <v>100</v>
      </c>
      <c r="V18" s="96">
        <f>SexualBehaviour!V17</f>
        <v>100</v>
      </c>
      <c r="W18" s="96">
        <f>SexualBehaviour!W17</f>
        <v>100</v>
      </c>
      <c r="X18" s="96">
        <f>SexualBehaviour!X17</f>
        <v>100</v>
      </c>
      <c r="Y18" s="96">
        <f>SexualBehaviour!Y17</f>
        <v>100</v>
      </c>
      <c r="Z18" s="96">
        <f>SexualBehaviour!Z17</f>
        <v>100</v>
      </c>
      <c r="AA18" s="96">
        <f>SexualBehaviour!AA17</f>
        <v>100</v>
      </c>
      <c r="AB18" s="96">
        <f>SexualBehaviour!AB17</f>
        <v>100</v>
      </c>
      <c r="AC18" s="96">
        <f>SexualBehaviour!AC17</f>
        <v>100</v>
      </c>
      <c r="AD18" s="96">
        <f>SexualBehaviour!AD17</f>
        <v>100</v>
      </c>
      <c r="AE18" s="96">
        <f>SexualBehaviour!AE17</f>
        <v>100</v>
      </c>
      <c r="AF18" s="96">
        <f>SexualBehaviour!AF17</f>
        <v>100</v>
      </c>
      <c r="AG18" s="96">
        <f>SexualBehaviour!AG17</f>
        <v>100</v>
      </c>
      <c r="AH18" s="96">
        <f>SexualBehaviour!AH17</f>
        <v>100</v>
      </c>
      <c r="AI18" s="96">
        <f>SexualBehaviour!AI17</f>
        <v>100</v>
      </c>
      <c r="AJ18" s="96">
        <f>SexualBehaviour!AJ17</f>
        <v>100</v>
      </c>
      <c r="AK18" s="96">
        <f>SexualBehaviour!AK17</f>
        <v>100</v>
      </c>
      <c r="AL18" s="96">
        <f>SexualBehaviour!AL17</f>
        <v>100</v>
      </c>
      <c r="AM18" s="96">
        <f>SexualBehaviour!AM17</f>
        <v>100</v>
      </c>
      <c r="AN18" s="96">
        <f>SexualBehaviour!AN17</f>
        <v>100</v>
      </c>
      <c r="AO18" s="96">
        <f>SexualBehaviour!AO17</f>
        <v>100</v>
      </c>
      <c r="AP18" s="96">
        <f>SexualBehaviour!AP17</f>
        <v>100</v>
      </c>
      <c r="AQ18" s="96">
        <f>SexualBehaviour!AQ17</f>
        <v>100</v>
      </c>
      <c r="AR18" s="96">
        <f>SexualBehaviour!AR17</f>
        <v>100</v>
      </c>
      <c r="AS18" s="96">
        <f>SexualBehaviour!AS17</f>
        <v>100</v>
      </c>
      <c r="AT18" s="96">
        <f>SexualBehaviour!AT17</f>
        <v>100</v>
      </c>
      <c r="AU18" s="96">
        <f>SexualBehaviour!AU17</f>
        <v>100</v>
      </c>
      <c r="AV18" s="96">
        <f>SexualBehaviour!AV17</f>
        <v>100</v>
      </c>
      <c r="AW18" s="96">
        <f>SexualBehaviour!AW17</f>
        <v>100</v>
      </c>
      <c r="AX18" s="96">
        <f>SexualBehaviour!AX17</f>
        <v>100</v>
      </c>
      <c r="AY18" s="96">
        <f>SexualBehaviour!AY17</f>
        <v>100</v>
      </c>
      <c r="AZ18" s="96">
        <f>SexualBehaviour!AZ17</f>
        <v>100</v>
      </c>
      <c r="BA18" s="96">
        <f>SexualBehaviour!BA17</f>
        <v>100</v>
      </c>
      <c r="BB18" s="96">
        <f>SexualBehaviour!BB17</f>
        <v>100</v>
      </c>
      <c r="BC18" s="96">
        <f>SexualBehaviour!BC17</f>
        <v>100</v>
      </c>
      <c r="BD18" s="96">
        <f>SexualBehaviour!BD17</f>
        <v>100</v>
      </c>
      <c r="BE18" s="96">
        <f>SexualBehaviour!BE17</f>
        <v>100</v>
      </c>
      <c r="BF18" s="96">
        <f>SexualBehaviour!BF17</f>
        <v>100</v>
      </c>
      <c r="BG18" s="96">
        <f>SexualBehaviour!BG17</f>
        <v>100</v>
      </c>
      <c r="BH18" s="96">
        <f>SexualBehaviour!BH17</f>
        <v>100</v>
      </c>
      <c r="BI18" s="96">
        <f>SexualBehaviour!BI17</f>
        <v>100</v>
      </c>
      <c r="BJ18" s="96">
        <f>SexualBehaviour!BJ17</f>
        <v>100</v>
      </c>
      <c r="BK18" s="96">
        <f>SexualBehaviour!BK17</f>
        <v>100</v>
      </c>
      <c r="BL18" s="96">
        <f>SexualBehaviour!BL17</f>
        <v>100</v>
      </c>
      <c r="BM18" s="96">
        <f>SexualBehaviour!BM17</f>
        <v>100</v>
      </c>
      <c r="BN18" s="96">
        <f>SexualBehaviour!BN17</f>
        <v>100</v>
      </c>
      <c r="BO18" s="96">
        <f>SexualBehaviour!BO17</f>
        <v>100</v>
      </c>
      <c r="BP18" s="96">
        <f>SexualBehaviour!BP17</f>
        <v>100</v>
      </c>
      <c r="BQ18" s="96">
        <f>SexualBehaviour!BQ17</f>
        <v>100</v>
      </c>
      <c r="BR18" s="96">
        <f>SexualBehaviour!BR17</f>
        <v>100</v>
      </c>
      <c r="BS18" s="96">
        <f>SexualBehaviour!BS17</f>
        <v>100</v>
      </c>
      <c r="BT18" s="96">
        <f>SexualBehaviour!BT17</f>
        <v>100</v>
      </c>
      <c r="BU18" s="96">
        <f>SexualBehaviour!BU17</f>
        <v>100</v>
      </c>
      <c r="BV18" s="96">
        <f>SexualBehaviour!BV17</f>
        <v>100</v>
      </c>
      <c r="BW18" s="96">
        <f>SexualBehaviour!BW17</f>
        <v>100</v>
      </c>
      <c r="BX18" s="96">
        <f>SexualBehaviour!BX17</f>
        <v>100</v>
      </c>
      <c r="BY18" s="96">
        <f>SexualBehaviour!BY17</f>
        <v>100</v>
      </c>
      <c r="BZ18" s="96">
        <f>SexualBehaviour!BZ17</f>
        <v>100</v>
      </c>
      <c r="CA18" s="96">
        <f>SexualBehaviour!CA17</f>
        <v>100</v>
      </c>
      <c r="CB18" s="96">
        <f>SexualBehaviour!CB17</f>
        <v>100</v>
      </c>
      <c r="CC18" s="96">
        <f>SexualBehaviour!CC17</f>
        <v>100</v>
      </c>
      <c r="CD18" s="96">
        <f>SexualBehaviour!CD17</f>
        <v>100</v>
      </c>
    </row>
    <row r="19" spans="1:82" s="28" customFormat="1">
      <c r="A19" s="32" t="str">
        <f>Parameters!A6</f>
        <v>Medium Risk Women</v>
      </c>
      <c r="B19" s="97">
        <f>SexualBehaviour!B18</f>
        <v>30</v>
      </c>
      <c r="C19" s="98">
        <f>SexualBehaviour!C18</f>
        <v>30</v>
      </c>
      <c r="D19" s="98">
        <f>SexualBehaviour!D18</f>
        <v>30</v>
      </c>
      <c r="E19" s="98">
        <f>SexualBehaviour!E18</f>
        <v>30</v>
      </c>
      <c r="F19" s="98">
        <f>SexualBehaviour!F18</f>
        <v>30</v>
      </c>
      <c r="G19" s="98">
        <f>SexualBehaviour!G18</f>
        <v>30</v>
      </c>
      <c r="H19" s="98">
        <f>SexualBehaviour!H18</f>
        <v>30</v>
      </c>
      <c r="I19" s="98">
        <f>SexualBehaviour!I18</f>
        <v>30</v>
      </c>
      <c r="J19" s="98">
        <f>SexualBehaviour!J18</f>
        <v>30</v>
      </c>
      <c r="K19" s="98">
        <f>SexualBehaviour!K18</f>
        <v>30</v>
      </c>
      <c r="L19" s="98">
        <f>SexualBehaviour!L18</f>
        <v>30</v>
      </c>
      <c r="M19" s="98">
        <f>SexualBehaviour!M18</f>
        <v>30</v>
      </c>
      <c r="N19" s="98">
        <f>SexualBehaviour!N18</f>
        <v>30</v>
      </c>
      <c r="O19" s="98">
        <f>SexualBehaviour!O18</f>
        <v>30</v>
      </c>
      <c r="P19" s="98">
        <f>SexualBehaviour!P18</f>
        <v>30</v>
      </c>
      <c r="Q19" s="98">
        <f>SexualBehaviour!Q18</f>
        <v>30</v>
      </c>
      <c r="R19" s="98">
        <f>SexualBehaviour!R18</f>
        <v>30</v>
      </c>
      <c r="S19" s="98">
        <f>SexualBehaviour!S18</f>
        <v>30</v>
      </c>
      <c r="T19" s="98">
        <f>SexualBehaviour!T18</f>
        <v>30</v>
      </c>
      <c r="U19" s="98">
        <f>SexualBehaviour!U18</f>
        <v>30</v>
      </c>
      <c r="V19" s="98">
        <f>SexualBehaviour!V18</f>
        <v>30</v>
      </c>
      <c r="W19" s="98">
        <f>SexualBehaviour!W18</f>
        <v>30</v>
      </c>
      <c r="X19" s="98">
        <f>SexualBehaviour!X18</f>
        <v>30</v>
      </c>
      <c r="Y19" s="98">
        <f>SexualBehaviour!Y18</f>
        <v>30</v>
      </c>
      <c r="Z19" s="98">
        <f>SexualBehaviour!Z18</f>
        <v>30</v>
      </c>
      <c r="AA19" s="98">
        <f>SexualBehaviour!AA18</f>
        <v>30</v>
      </c>
      <c r="AB19" s="98">
        <f>SexualBehaviour!AB18</f>
        <v>30</v>
      </c>
      <c r="AC19" s="98">
        <f>SexualBehaviour!AC18</f>
        <v>30</v>
      </c>
      <c r="AD19" s="98">
        <f>SexualBehaviour!AD18</f>
        <v>30</v>
      </c>
      <c r="AE19" s="98">
        <f>SexualBehaviour!AE18</f>
        <v>30</v>
      </c>
      <c r="AF19" s="98">
        <f>SexualBehaviour!AF18</f>
        <v>30</v>
      </c>
      <c r="AG19" s="98">
        <f>SexualBehaviour!AG18</f>
        <v>30</v>
      </c>
      <c r="AH19" s="98">
        <f>SexualBehaviour!AH18</f>
        <v>30</v>
      </c>
      <c r="AI19" s="98">
        <f>SexualBehaviour!AI18</f>
        <v>30</v>
      </c>
      <c r="AJ19" s="98">
        <f>SexualBehaviour!AJ18</f>
        <v>30</v>
      </c>
      <c r="AK19" s="98">
        <f>SexualBehaviour!AK18</f>
        <v>30</v>
      </c>
      <c r="AL19" s="98">
        <f>SexualBehaviour!AL18</f>
        <v>30</v>
      </c>
      <c r="AM19" s="98">
        <f>SexualBehaviour!AM18</f>
        <v>30</v>
      </c>
      <c r="AN19" s="98">
        <f>SexualBehaviour!AN18</f>
        <v>30</v>
      </c>
      <c r="AO19" s="98">
        <f>SexualBehaviour!AO18</f>
        <v>30</v>
      </c>
      <c r="AP19" s="98">
        <f>SexualBehaviour!AP18</f>
        <v>30</v>
      </c>
      <c r="AQ19" s="98">
        <f>SexualBehaviour!AQ18</f>
        <v>30</v>
      </c>
      <c r="AR19" s="98">
        <f>SexualBehaviour!AR18</f>
        <v>30</v>
      </c>
      <c r="AS19" s="98">
        <f>SexualBehaviour!AS18</f>
        <v>30</v>
      </c>
      <c r="AT19" s="98">
        <f>SexualBehaviour!AT18</f>
        <v>30</v>
      </c>
      <c r="AU19" s="98">
        <f>SexualBehaviour!AU18</f>
        <v>30</v>
      </c>
      <c r="AV19" s="98">
        <f>SexualBehaviour!AV18</f>
        <v>30</v>
      </c>
      <c r="AW19" s="98">
        <f>SexualBehaviour!AW18</f>
        <v>30</v>
      </c>
      <c r="AX19" s="98">
        <f>SexualBehaviour!AX18</f>
        <v>30</v>
      </c>
      <c r="AY19" s="98">
        <f>SexualBehaviour!AY18</f>
        <v>30</v>
      </c>
      <c r="AZ19" s="98">
        <f>SexualBehaviour!AZ18</f>
        <v>30</v>
      </c>
      <c r="BA19" s="98">
        <f>SexualBehaviour!BA18</f>
        <v>30</v>
      </c>
      <c r="BB19" s="98">
        <f>SexualBehaviour!BB18</f>
        <v>30</v>
      </c>
      <c r="BC19" s="98">
        <f>SexualBehaviour!BC18</f>
        <v>30</v>
      </c>
      <c r="BD19" s="98">
        <f>SexualBehaviour!BD18</f>
        <v>30</v>
      </c>
      <c r="BE19" s="98">
        <f>SexualBehaviour!BE18</f>
        <v>30</v>
      </c>
      <c r="BF19" s="98">
        <f>SexualBehaviour!BF18</f>
        <v>30</v>
      </c>
      <c r="BG19" s="98">
        <f>SexualBehaviour!BG18</f>
        <v>30</v>
      </c>
      <c r="BH19" s="98">
        <f>SexualBehaviour!BH18</f>
        <v>30</v>
      </c>
      <c r="BI19" s="98">
        <f>SexualBehaviour!BI18</f>
        <v>30</v>
      </c>
      <c r="BJ19" s="98">
        <f>SexualBehaviour!BJ18</f>
        <v>30</v>
      </c>
      <c r="BK19" s="98">
        <f>SexualBehaviour!BK18</f>
        <v>30</v>
      </c>
      <c r="BL19" s="98">
        <f>SexualBehaviour!BL18</f>
        <v>30</v>
      </c>
      <c r="BM19" s="98">
        <f>SexualBehaviour!BM18</f>
        <v>30</v>
      </c>
      <c r="BN19" s="98">
        <f>SexualBehaviour!BN18</f>
        <v>30</v>
      </c>
      <c r="BO19" s="98">
        <f>SexualBehaviour!BO18</f>
        <v>30</v>
      </c>
      <c r="BP19" s="98">
        <f>SexualBehaviour!BP18</f>
        <v>30</v>
      </c>
      <c r="BQ19" s="98">
        <f>SexualBehaviour!BQ18</f>
        <v>30</v>
      </c>
      <c r="BR19" s="98">
        <f>SexualBehaviour!BR18</f>
        <v>30</v>
      </c>
      <c r="BS19" s="98">
        <f>SexualBehaviour!BS18</f>
        <v>30</v>
      </c>
      <c r="BT19" s="98">
        <f>SexualBehaviour!BT18</f>
        <v>30</v>
      </c>
      <c r="BU19" s="98">
        <f>SexualBehaviour!BU18</f>
        <v>30</v>
      </c>
      <c r="BV19" s="98">
        <f>SexualBehaviour!BV18</f>
        <v>30</v>
      </c>
      <c r="BW19" s="98">
        <f>SexualBehaviour!BW18</f>
        <v>30</v>
      </c>
      <c r="BX19" s="98">
        <f>SexualBehaviour!BX18</f>
        <v>30</v>
      </c>
      <c r="BY19" s="98">
        <f>SexualBehaviour!BY18</f>
        <v>30</v>
      </c>
      <c r="BZ19" s="98">
        <f>SexualBehaviour!BZ18</f>
        <v>30</v>
      </c>
      <c r="CA19" s="98">
        <f>SexualBehaviour!CA18</f>
        <v>30</v>
      </c>
      <c r="CB19" s="98">
        <f>SexualBehaviour!CB18</f>
        <v>30</v>
      </c>
      <c r="CC19" s="98">
        <f>SexualBehaviour!CC18</f>
        <v>30</v>
      </c>
      <c r="CD19" s="98">
        <f>SexualBehaviour!CD18</f>
        <v>30</v>
      </c>
    </row>
    <row r="20" spans="1:82">
      <c r="A20" s="33" t="str">
        <f>Parameters!A7</f>
        <v>High Risk Women (FSW)</v>
      </c>
      <c r="B20" s="99">
        <f>SexualBehaviour!B19</f>
        <v>5</v>
      </c>
      <c r="C20" s="98">
        <f>SexualBehaviour!C19</f>
        <v>5</v>
      </c>
      <c r="D20" s="98">
        <f>SexualBehaviour!D19</f>
        <v>5</v>
      </c>
      <c r="E20" s="98">
        <f>SexualBehaviour!E19</f>
        <v>5</v>
      </c>
      <c r="F20" s="98">
        <f>SexualBehaviour!F19</f>
        <v>5</v>
      </c>
      <c r="G20" s="98">
        <f>SexualBehaviour!G19</f>
        <v>5</v>
      </c>
      <c r="H20" s="98">
        <f>SexualBehaviour!H19</f>
        <v>5</v>
      </c>
      <c r="I20" s="98">
        <f>SexualBehaviour!I19</f>
        <v>5</v>
      </c>
      <c r="J20" s="98">
        <f>SexualBehaviour!J19</f>
        <v>5</v>
      </c>
      <c r="K20" s="98">
        <f>SexualBehaviour!K19</f>
        <v>5</v>
      </c>
      <c r="L20" s="98">
        <f>SexualBehaviour!L19</f>
        <v>5</v>
      </c>
      <c r="M20" s="98">
        <f>SexualBehaviour!M19</f>
        <v>5</v>
      </c>
      <c r="N20" s="98">
        <f>SexualBehaviour!N19</f>
        <v>5</v>
      </c>
      <c r="O20" s="98">
        <f>SexualBehaviour!O19</f>
        <v>5</v>
      </c>
      <c r="P20" s="98">
        <f>SexualBehaviour!P19</f>
        <v>5</v>
      </c>
      <c r="Q20" s="98">
        <f>SexualBehaviour!Q19</f>
        <v>5</v>
      </c>
      <c r="R20" s="98">
        <f>SexualBehaviour!R19</f>
        <v>5</v>
      </c>
      <c r="S20" s="98">
        <f>SexualBehaviour!S19</f>
        <v>5</v>
      </c>
      <c r="T20" s="98">
        <f>SexualBehaviour!T19</f>
        <v>5</v>
      </c>
      <c r="U20" s="98">
        <f>SexualBehaviour!U19</f>
        <v>5</v>
      </c>
      <c r="V20" s="98">
        <f>SexualBehaviour!V19</f>
        <v>5</v>
      </c>
      <c r="W20" s="98">
        <f>SexualBehaviour!W19</f>
        <v>5</v>
      </c>
      <c r="X20" s="98">
        <f>SexualBehaviour!X19</f>
        <v>5</v>
      </c>
      <c r="Y20" s="98">
        <f>SexualBehaviour!Y19</f>
        <v>5</v>
      </c>
      <c r="Z20" s="98">
        <f>SexualBehaviour!Z19</f>
        <v>5</v>
      </c>
      <c r="AA20" s="98">
        <f>SexualBehaviour!AA19</f>
        <v>5</v>
      </c>
      <c r="AB20" s="98">
        <f>SexualBehaviour!AB19</f>
        <v>5</v>
      </c>
      <c r="AC20" s="98">
        <f>SexualBehaviour!AC19</f>
        <v>5</v>
      </c>
      <c r="AD20" s="98">
        <f>SexualBehaviour!AD19</f>
        <v>5</v>
      </c>
      <c r="AE20" s="98">
        <f>SexualBehaviour!AE19</f>
        <v>5</v>
      </c>
      <c r="AF20" s="98">
        <f>SexualBehaviour!AF19</f>
        <v>5</v>
      </c>
      <c r="AG20" s="98">
        <f>SexualBehaviour!AG19</f>
        <v>5</v>
      </c>
      <c r="AH20" s="98">
        <f>SexualBehaviour!AH19</f>
        <v>5</v>
      </c>
      <c r="AI20" s="98">
        <f>SexualBehaviour!AI19</f>
        <v>5</v>
      </c>
      <c r="AJ20" s="98">
        <f>SexualBehaviour!AJ19</f>
        <v>5</v>
      </c>
      <c r="AK20" s="98">
        <f>SexualBehaviour!AK19</f>
        <v>5</v>
      </c>
      <c r="AL20" s="98">
        <f>SexualBehaviour!AL19</f>
        <v>5</v>
      </c>
      <c r="AM20" s="98">
        <f>SexualBehaviour!AM19</f>
        <v>5</v>
      </c>
      <c r="AN20" s="98">
        <f>SexualBehaviour!AN19</f>
        <v>5</v>
      </c>
      <c r="AO20" s="98">
        <f>SexualBehaviour!AO19</f>
        <v>5</v>
      </c>
      <c r="AP20" s="98">
        <f>SexualBehaviour!AP19</f>
        <v>5</v>
      </c>
      <c r="AQ20" s="98">
        <f>SexualBehaviour!AQ19</f>
        <v>5</v>
      </c>
      <c r="AR20" s="98">
        <f>SexualBehaviour!AR19</f>
        <v>5</v>
      </c>
      <c r="AS20" s="98">
        <f>SexualBehaviour!AS19</f>
        <v>5</v>
      </c>
      <c r="AT20" s="98">
        <f>SexualBehaviour!AT19</f>
        <v>5</v>
      </c>
      <c r="AU20" s="98">
        <f>SexualBehaviour!AU19</f>
        <v>5</v>
      </c>
      <c r="AV20" s="98">
        <f>SexualBehaviour!AV19</f>
        <v>5</v>
      </c>
      <c r="AW20" s="98">
        <f>SexualBehaviour!AW19</f>
        <v>5</v>
      </c>
      <c r="AX20" s="98">
        <f>SexualBehaviour!AX19</f>
        <v>5</v>
      </c>
      <c r="AY20" s="98">
        <f>SexualBehaviour!AY19</f>
        <v>5</v>
      </c>
      <c r="AZ20" s="98">
        <f>SexualBehaviour!AZ19</f>
        <v>5</v>
      </c>
      <c r="BA20" s="98">
        <f>SexualBehaviour!BA19</f>
        <v>5</v>
      </c>
      <c r="BB20" s="98">
        <f>SexualBehaviour!BB19</f>
        <v>5</v>
      </c>
      <c r="BC20" s="98">
        <f>SexualBehaviour!BC19</f>
        <v>5</v>
      </c>
      <c r="BD20" s="98">
        <f>SexualBehaviour!BD19</f>
        <v>5</v>
      </c>
      <c r="BE20" s="98">
        <f>SexualBehaviour!BE19</f>
        <v>5</v>
      </c>
      <c r="BF20" s="98">
        <f>SexualBehaviour!BF19</f>
        <v>5</v>
      </c>
      <c r="BG20" s="98">
        <f>SexualBehaviour!BG19</f>
        <v>5</v>
      </c>
      <c r="BH20" s="98">
        <f>SexualBehaviour!BH19</f>
        <v>5</v>
      </c>
      <c r="BI20" s="98">
        <f>SexualBehaviour!BI19</f>
        <v>5</v>
      </c>
      <c r="BJ20" s="98">
        <f>SexualBehaviour!BJ19</f>
        <v>5</v>
      </c>
      <c r="BK20" s="98">
        <f>SexualBehaviour!BK19</f>
        <v>5</v>
      </c>
      <c r="BL20" s="98">
        <f>SexualBehaviour!BL19</f>
        <v>5</v>
      </c>
      <c r="BM20" s="98">
        <f>SexualBehaviour!BM19</f>
        <v>5</v>
      </c>
      <c r="BN20" s="98">
        <f>SexualBehaviour!BN19</f>
        <v>5</v>
      </c>
      <c r="BO20" s="98">
        <f>SexualBehaviour!BO19</f>
        <v>5</v>
      </c>
      <c r="BP20" s="98">
        <f>SexualBehaviour!BP19</f>
        <v>5</v>
      </c>
      <c r="BQ20" s="98">
        <f>SexualBehaviour!BQ19</f>
        <v>5</v>
      </c>
      <c r="BR20" s="98">
        <f>SexualBehaviour!BR19</f>
        <v>5</v>
      </c>
      <c r="BS20" s="98">
        <f>SexualBehaviour!BS19</f>
        <v>5</v>
      </c>
      <c r="BT20" s="98">
        <f>SexualBehaviour!BT19</f>
        <v>5</v>
      </c>
      <c r="BU20" s="98">
        <f>SexualBehaviour!BU19</f>
        <v>5</v>
      </c>
      <c r="BV20" s="98">
        <f>SexualBehaviour!BV19</f>
        <v>5</v>
      </c>
      <c r="BW20" s="98">
        <f>SexualBehaviour!BW19</f>
        <v>5</v>
      </c>
      <c r="BX20" s="98">
        <f>SexualBehaviour!BX19</f>
        <v>5</v>
      </c>
      <c r="BY20" s="98">
        <f>SexualBehaviour!BY19</f>
        <v>5</v>
      </c>
      <c r="BZ20" s="98">
        <f>SexualBehaviour!BZ19</f>
        <v>5</v>
      </c>
      <c r="CA20" s="98">
        <f>SexualBehaviour!CA19</f>
        <v>5</v>
      </c>
      <c r="CB20" s="98">
        <f>SexualBehaviour!CB19</f>
        <v>5</v>
      </c>
      <c r="CC20" s="98">
        <f>SexualBehaviour!CC19</f>
        <v>5</v>
      </c>
      <c r="CD20" s="98">
        <f>SexualBehaviour!CD19</f>
        <v>5</v>
      </c>
    </row>
    <row r="21" spans="1:82">
      <c r="A21" s="34"/>
      <c r="B21" s="100"/>
      <c r="C21" s="96"/>
      <c r="D21" s="96"/>
      <c r="E21" s="96"/>
      <c r="F21" s="96"/>
      <c r="G21" s="96"/>
      <c r="H21" s="96"/>
      <c r="I21" s="96"/>
      <c r="J21" s="96"/>
      <c r="K21" s="96"/>
      <c r="L21" s="96"/>
      <c r="M21" s="96"/>
      <c r="N21" s="96"/>
      <c r="O21" s="96"/>
      <c r="P21" s="96"/>
      <c r="Q21" s="96"/>
      <c r="R21" s="96"/>
      <c r="S21" s="96"/>
      <c r="T21" s="96"/>
      <c r="U21" s="96"/>
      <c r="V21" s="96"/>
      <c r="W21" s="96"/>
      <c r="X21" s="96"/>
      <c r="Y21" s="96"/>
      <c r="Z21" s="96"/>
      <c r="AA21" s="96"/>
      <c r="AB21" s="96"/>
      <c r="AC21" s="96"/>
      <c r="AD21" s="96"/>
      <c r="AE21" s="96"/>
      <c r="AF21" s="96"/>
      <c r="AG21" s="96"/>
      <c r="AH21" s="96"/>
      <c r="AI21" s="96"/>
      <c r="AJ21" s="96"/>
      <c r="AK21" s="96"/>
      <c r="AL21" s="96"/>
      <c r="AM21" s="96"/>
      <c r="AN21" s="96"/>
      <c r="AO21" s="96"/>
      <c r="AP21" s="96"/>
      <c r="AQ21" s="96"/>
      <c r="AR21" s="96"/>
      <c r="AS21" s="96"/>
      <c r="AT21" s="96"/>
      <c r="AU21" s="96"/>
      <c r="AV21" s="96"/>
      <c r="AW21" s="96"/>
      <c r="AX21" s="96"/>
      <c r="AY21" s="96"/>
      <c r="AZ21" s="96"/>
      <c r="BA21" s="96"/>
      <c r="BB21" s="96"/>
      <c r="BC21" s="96"/>
      <c r="BD21" s="96"/>
      <c r="BE21" s="96"/>
      <c r="BF21" s="96"/>
      <c r="BG21" s="96"/>
      <c r="BH21" s="96"/>
      <c r="BI21" s="96"/>
      <c r="BJ21" s="96"/>
      <c r="BK21" s="96"/>
      <c r="BL21" s="96"/>
      <c r="BM21" s="96"/>
      <c r="BN21" s="96"/>
      <c r="BO21" s="96"/>
      <c r="BP21" s="96"/>
      <c r="BQ21" s="96"/>
      <c r="BR21" s="96"/>
      <c r="BS21" s="96"/>
      <c r="BT21" s="96"/>
      <c r="BU21" s="96"/>
      <c r="BV21" s="96"/>
      <c r="BW21" s="96"/>
      <c r="BX21" s="96"/>
      <c r="BY21" s="96"/>
      <c r="BZ21" s="96"/>
      <c r="CA21" s="96"/>
      <c r="CB21" s="96"/>
      <c r="CC21" s="96"/>
      <c r="CD21" s="96"/>
    </row>
    <row r="22" spans="1:82">
      <c r="A22" s="34"/>
      <c r="B22" s="101"/>
      <c r="C22" s="98"/>
      <c r="D22" s="98"/>
      <c r="E22" s="98"/>
      <c r="F22" s="98"/>
      <c r="G22" s="98"/>
      <c r="H22" s="98"/>
      <c r="I22" s="98"/>
      <c r="J22" s="98"/>
      <c r="K22" s="98"/>
      <c r="L22" s="98"/>
      <c r="M22" s="98"/>
      <c r="N22" s="98"/>
      <c r="O22" s="98"/>
      <c r="P22" s="98"/>
      <c r="Q22" s="98"/>
      <c r="R22" s="98"/>
      <c r="S22" s="98"/>
      <c r="T22" s="98"/>
      <c r="U22" s="98"/>
      <c r="V22" s="98"/>
      <c r="W22" s="98"/>
      <c r="X22" s="98"/>
      <c r="Y22" s="98"/>
      <c r="Z22" s="98"/>
      <c r="AA22" s="98"/>
      <c r="AB22" s="98"/>
      <c r="AC22" s="98"/>
      <c r="AD22" s="98"/>
      <c r="AE22" s="98"/>
      <c r="AF22" s="98"/>
      <c r="AG22" s="98"/>
      <c r="AH22" s="98"/>
      <c r="AI22" s="98"/>
      <c r="AJ22" s="98"/>
      <c r="AK22" s="98"/>
      <c r="AL22" s="98"/>
      <c r="AM22" s="98"/>
      <c r="AN22" s="98"/>
      <c r="AO22" s="98"/>
      <c r="AP22" s="98"/>
      <c r="AQ22" s="98"/>
      <c r="AR22" s="98"/>
      <c r="AS22" s="98"/>
      <c r="AT22" s="98"/>
      <c r="AU22" s="98"/>
      <c r="AV22" s="98"/>
      <c r="AW22" s="98"/>
      <c r="AX22" s="98"/>
      <c r="AY22" s="98"/>
      <c r="AZ22" s="98"/>
      <c r="BA22" s="98"/>
      <c r="BB22" s="98"/>
      <c r="BC22" s="98"/>
      <c r="BD22" s="98"/>
      <c r="BE22" s="98"/>
      <c r="BF22" s="98"/>
      <c r="BG22" s="98"/>
      <c r="BH22" s="98"/>
      <c r="BI22" s="98"/>
      <c r="BJ22" s="98"/>
      <c r="BK22" s="98"/>
      <c r="BL22" s="98"/>
      <c r="BM22" s="98"/>
      <c r="BN22" s="98"/>
      <c r="BO22" s="98"/>
      <c r="BP22" s="98"/>
      <c r="BQ22" s="98"/>
      <c r="BR22" s="98"/>
      <c r="BS22" s="98"/>
      <c r="BT22" s="98"/>
      <c r="BU22" s="98"/>
      <c r="BV22" s="98"/>
      <c r="BW22" s="98"/>
      <c r="BX22" s="98"/>
      <c r="BY22" s="98"/>
      <c r="BZ22" s="98"/>
      <c r="CA22" s="98"/>
      <c r="CB22" s="98"/>
      <c r="CC22" s="98"/>
      <c r="CD22" s="98"/>
    </row>
    <row r="23" spans="1:82">
      <c r="A23" s="31" t="str">
        <f t="shared" ref="A23" si="0">A10</f>
        <v>Men</v>
      </c>
      <c r="B23" s="100"/>
      <c r="C23" s="98"/>
      <c r="D23" s="98"/>
      <c r="E23" s="98"/>
      <c r="F23" s="98"/>
      <c r="G23" s="98"/>
      <c r="H23" s="98"/>
      <c r="I23" s="98"/>
      <c r="J23" s="98"/>
      <c r="K23" s="98"/>
      <c r="L23" s="98"/>
      <c r="M23" s="98"/>
      <c r="N23" s="98"/>
      <c r="O23" s="98"/>
      <c r="P23" s="98"/>
      <c r="Q23" s="98"/>
      <c r="R23" s="98"/>
      <c r="S23" s="98"/>
      <c r="T23" s="98"/>
      <c r="U23" s="98"/>
      <c r="V23" s="98"/>
      <c r="W23" s="98"/>
      <c r="X23" s="98"/>
      <c r="Y23" s="98"/>
      <c r="Z23" s="98"/>
      <c r="AA23" s="98"/>
      <c r="AB23" s="98"/>
      <c r="AC23" s="98"/>
      <c r="AD23" s="98"/>
      <c r="AE23" s="98"/>
      <c r="AF23" s="98"/>
      <c r="AG23" s="98"/>
      <c r="AH23" s="98"/>
      <c r="AI23" s="98"/>
      <c r="AJ23" s="98"/>
      <c r="AK23" s="98"/>
      <c r="AL23" s="98"/>
      <c r="AM23" s="98"/>
      <c r="AN23" s="98"/>
      <c r="AO23" s="98"/>
      <c r="AP23" s="98"/>
      <c r="AQ23" s="98"/>
      <c r="AR23" s="98"/>
      <c r="AS23" s="98"/>
      <c r="AT23" s="98"/>
      <c r="AU23" s="98"/>
      <c r="AV23" s="98"/>
      <c r="AW23" s="98"/>
      <c r="AX23" s="98"/>
      <c r="AY23" s="98"/>
      <c r="AZ23" s="98"/>
      <c r="BA23" s="98"/>
      <c r="BB23" s="98"/>
      <c r="BC23" s="98"/>
      <c r="BD23" s="98"/>
      <c r="BE23" s="98"/>
      <c r="BF23" s="98"/>
      <c r="BG23" s="98"/>
      <c r="BH23" s="98"/>
      <c r="BI23" s="98"/>
      <c r="BJ23" s="98"/>
      <c r="BK23" s="98"/>
      <c r="BL23" s="98"/>
      <c r="BM23" s="98"/>
      <c r="BN23" s="98"/>
      <c r="BO23" s="98"/>
      <c r="BP23" s="98"/>
      <c r="BQ23" s="98"/>
      <c r="BR23" s="98"/>
      <c r="BS23" s="98"/>
      <c r="BT23" s="98"/>
      <c r="BU23" s="98"/>
      <c r="BV23" s="98"/>
      <c r="BW23" s="98"/>
      <c r="BX23" s="98"/>
      <c r="BY23" s="98"/>
      <c r="BZ23" s="98"/>
      <c r="CA23" s="98"/>
      <c r="CB23" s="98"/>
      <c r="CC23" s="98"/>
      <c r="CD23" s="98"/>
    </row>
    <row r="24" spans="1:82">
      <c r="A24" s="32" t="str">
        <f>Parameters!A12</f>
        <v>Low Risk Men</v>
      </c>
      <c r="B24" s="95">
        <f>SexualBehaviour!B17</f>
        <v>100</v>
      </c>
      <c r="C24" s="96">
        <f>SexualBehaviour!C17</f>
        <v>100</v>
      </c>
      <c r="D24" s="96">
        <f>SexualBehaviour!D17</f>
        <v>100</v>
      </c>
      <c r="E24" s="96">
        <f>SexualBehaviour!E17</f>
        <v>100</v>
      </c>
      <c r="F24" s="96">
        <f>SexualBehaviour!F17</f>
        <v>100</v>
      </c>
      <c r="G24" s="96">
        <f>SexualBehaviour!G17</f>
        <v>100</v>
      </c>
      <c r="H24" s="96">
        <f>SexualBehaviour!H17</f>
        <v>100</v>
      </c>
      <c r="I24" s="96">
        <f>SexualBehaviour!I17</f>
        <v>100</v>
      </c>
      <c r="J24" s="96">
        <f>SexualBehaviour!J17</f>
        <v>100</v>
      </c>
      <c r="K24" s="96">
        <f>SexualBehaviour!K17</f>
        <v>100</v>
      </c>
      <c r="L24" s="96">
        <f>SexualBehaviour!L17</f>
        <v>100</v>
      </c>
      <c r="M24" s="96">
        <f>SexualBehaviour!M17</f>
        <v>100</v>
      </c>
      <c r="N24" s="96">
        <f>SexualBehaviour!N17</f>
        <v>100</v>
      </c>
      <c r="O24" s="96">
        <f>SexualBehaviour!O17</f>
        <v>100</v>
      </c>
      <c r="P24" s="96">
        <f>SexualBehaviour!P17</f>
        <v>100</v>
      </c>
      <c r="Q24" s="96">
        <f>SexualBehaviour!Q17</f>
        <v>100</v>
      </c>
      <c r="R24" s="96">
        <f>SexualBehaviour!R17</f>
        <v>100</v>
      </c>
      <c r="S24" s="96">
        <f>SexualBehaviour!S17</f>
        <v>100</v>
      </c>
      <c r="T24" s="96">
        <f>SexualBehaviour!T17</f>
        <v>100</v>
      </c>
      <c r="U24" s="96">
        <f>SexualBehaviour!U17</f>
        <v>100</v>
      </c>
      <c r="V24" s="96">
        <f>SexualBehaviour!V17</f>
        <v>100</v>
      </c>
      <c r="W24" s="96">
        <f>SexualBehaviour!W17</f>
        <v>100</v>
      </c>
      <c r="X24" s="96">
        <f>SexualBehaviour!X17</f>
        <v>100</v>
      </c>
      <c r="Y24" s="96">
        <f>SexualBehaviour!Y17</f>
        <v>100</v>
      </c>
      <c r="Z24" s="96">
        <f>SexualBehaviour!Z17</f>
        <v>100</v>
      </c>
      <c r="AA24" s="96">
        <f>SexualBehaviour!AA17</f>
        <v>100</v>
      </c>
      <c r="AB24" s="96">
        <f>SexualBehaviour!AB17</f>
        <v>100</v>
      </c>
      <c r="AC24" s="96">
        <f>SexualBehaviour!AC17</f>
        <v>100</v>
      </c>
      <c r="AD24" s="96">
        <f>SexualBehaviour!AD17</f>
        <v>100</v>
      </c>
      <c r="AE24" s="96">
        <f>SexualBehaviour!AE17</f>
        <v>100</v>
      </c>
      <c r="AF24" s="96">
        <f>SexualBehaviour!AF17</f>
        <v>100</v>
      </c>
      <c r="AG24" s="96">
        <f>SexualBehaviour!AG17</f>
        <v>100</v>
      </c>
      <c r="AH24" s="96">
        <f>SexualBehaviour!AH17</f>
        <v>100</v>
      </c>
      <c r="AI24" s="96">
        <f>SexualBehaviour!AI17</f>
        <v>100</v>
      </c>
      <c r="AJ24" s="96">
        <f>SexualBehaviour!AJ17</f>
        <v>100</v>
      </c>
      <c r="AK24" s="96">
        <f>SexualBehaviour!AK17</f>
        <v>100</v>
      </c>
      <c r="AL24" s="96">
        <f>SexualBehaviour!AL17</f>
        <v>100</v>
      </c>
      <c r="AM24" s="96">
        <f>SexualBehaviour!AM17</f>
        <v>100</v>
      </c>
      <c r="AN24" s="96">
        <f>SexualBehaviour!AN17</f>
        <v>100</v>
      </c>
      <c r="AO24" s="96">
        <f>SexualBehaviour!AO17</f>
        <v>100</v>
      </c>
      <c r="AP24" s="96">
        <f>SexualBehaviour!AP17</f>
        <v>100</v>
      </c>
      <c r="AQ24" s="96">
        <f>SexualBehaviour!AQ17</f>
        <v>100</v>
      </c>
      <c r="AR24" s="96">
        <f>SexualBehaviour!AR17</f>
        <v>100</v>
      </c>
      <c r="AS24" s="96">
        <f>SexualBehaviour!AS17</f>
        <v>100</v>
      </c>
      <c r="AT24" s="96">
        <f>SexualBehaviour!AT17</f>
        <v>100</v>
      </c>
      <c r="AU24" s="96">
        <f>SexualBehaviour!AU17</f>
        <v>100</v>
      </c>
      <c r="AV24" s="96">
        <f>SexualBehaviour!AV17</f>
        <v>100</v>
      </c>
      <c r="AW24" s="96">
        <f>SexualBehaviour!AW17</f>
        <v>100</v>
      </c>
      <c r="AX24" s="96">
        <f>SexualBehaviour!AX17</f>
        <v>100</v>
      </c>
      <c r="AY24" s="96">
        <f>SexualBehaviour!AY17</f>
        <v>100</v>
      </c>
      <c r="AZ24" s="96">
        <f>SexualBehaviour!AZ17</f>
        <v>100</v>
      </c>
      <c r="BA24" s="96">
        <f>SexualBehaviour!BA17</f>
        <v>100</v>
      </c>
      <c r="BB24" s="96">
        <f>SexualBehaviour!BB17</f>
        <v>100</v>
      </c>
      <c r="BC24" s="96">
        <f>SexualBehaviour!BC17</f>
        <v>100</v>
      </c>
      <c r="BD24" s="96">
        <f>SexualBehaviour!BD17</f>
        <v>100</v>
      </c>
      <c r="BE24" s="96">
        <f>SexualBehaviour!BE17</f>
        <v>100</v>
      </c>
      <c r="BF24" s="96">
        <f>SexualBehaviour!BF17</f>
        <v>100</v>
      </c>
      <c r="BG24" s="96">
        <f>SexualBehaviour!BG17</f>
        <v>100</v>
      </c>
      <c r="BH24" s="96">
        <f>SexualBehaviour!BH17</f>
        <v>100</v>
      </c>
      <c r="BI24" s="96">
        <f>SexualBehaviour!BI17</f>
        <v>100</v>
      </c>
      <c r="BJ24" s="96">
        <f>SexualBehaviour!BJ17</f>
        <v>100</v>
      </c>
      <c r="BK24" s="96">
        <f>SexualBehaviour!BK17</f>
        <v>100</v>
      </c>
      <c r="BL24" s="96">
        <f>SexualBehaviour!BL17</f>
        <v>100</v>
      </c>
      <c r="BM24" s="96">
        <f>SexualBehaviour!BM17</f>
        <v>100</v>
      </c>
      <c r="BN24" s="96">
        <f>SexualBehaviour!BN17</f>
        <v>100</v>
      </c>
      <c r="BO24" s="96">
        <f>SexualBehaviour!BO17</f>
        <v>100</v>
      </c>
      <c r="BP24" s="96">
        <f>SexualBehaviour!BP17</f>
        <v>100</v>
      </c>
      <c r="BQ24" s="96">
        <f>SexualBehaviour!BQ17</f>
        <v>100</v>
      </c>
      <c r="BR24" s="96">
        <f>SexualBehaviour!BR17</f>
        <v>100</v>
      </c>
      <c r="BS24" s="96">
        <f>SexualBehaviour!BS17</f>
        <v>100</v>
      </c>
      <c r="BT24" s="96">
        <f>SexualBehaviour!BT17</f>
        <v>100</v>
      </c>
      <c r="BU24" s="96">
        <f>SexualBehaviour!BU17</f>
        <v>100</v>
      </c>
      <c r="BV24" s="96">
        <f>SexualBehaviour!BV17</f>
        <v>100</v>
      </c>
      <c r="BW24" s="96">
        <f>SexualBehaviour!BW17</f>
        <v>100</v>
      </c>
      <c r="BX24" s="96">
        <f>SexualBehaviour!BX17</f>
        <v>100</v>
      </c>
      <c r="BY24" s="96">
        <f>SexualBehaviour!BY17</f>
        <v>100</v>
      </c>
      <c r="BZ24" s="96">
        <f>SexualBehaviour!BZ17</f>
        <v>100</v>
      </c>
      <c r="CA24" s="96">
        <f>SexualBehaviour!CA17</f>
        <v>100</v>
      </c>
      <c r="CB24" s="96">
        <f>SexualBehaviour!CB17</f>
        <v>100</v>
      </c>
      <c r="CC24" s="96">
        <f>SexualBehaviour!CC17</f>
        <v>100</v>
      </c>
      <c r="CD24" s="96">
        <f>SexualBehaviour!CD17</f>
        <v>100</v>
      </c>
    </row>
    <row r="25" spans="1:82">
      <c r="A25" s="32" t="str">
        <f>Parameters!A13</f>
        <v>Medium Risk Men</v>
      </c>
      <c r="B25" s="97">
        <f>SexualBehaviour!B18</f>
        <v>30</v>
      </c>
      <c r="C25" s="98">
        <f>SexualBehaviour!C18</f>
        <v>30</v>
      </c>
      <c r="D25" s="98">
        <f>SexualBehaviour!D18</f>
        <v>30</v>
      </c>
      <c r="E25" s="98">
        <f>SexualBehaviour!E18</f>
        <v>30</v>
      </c>
      <c r="F25" s="98">
        <f>SexualBehaviour!F18</f>
        <v>30</v>
      </c>
      <c r="G25" s="98">
        <f>SexualBehaviour!G18</f>
        <v>30</v>
      </c>
      <c r="H25" s="98">
        <f>SexualBehaviour!H18</f>
        <v>30</v>
      </c>
      <c r="I25" s="98">
        <f>SexualBehaviour!I18</f>
        <v>30</v>
      </c>
      <c r="J25" s="98">
        <f>SexualBehaviour!J18</f>
        <v>30</v>
      </c>
      <c r="K25" s="98">
        <f>SexualBehaviour!K18</f>
        <v>30</v>
      </c>
      <c r="L25" s="98">
        <f>SexualBehaviour!L18</f>
        <v>30</v>
      </c>
      <c r="M25" s="98">
        <f>SexualBehaviour!M18</f>
        <v>30</v>
      </c>
      <c r="N25" s="98">
        <f>SexualBehaviour!N18</f>
        <v>30</v>
      </c>
      <c r="O25" s="98">
        <f>SexualBehaviour!O18</f>
        <v>30</v>
      </c>
      <c r="P25" s="98">
        <f>SexualBehaviour!P18</f>
        <v>30</v>
      </c>
      <c r="Q25" s="98">
        <f>SexualBehaviour!Q18</f>
        <v>30</v>
      </c>
      <c r="R25" s="98">
        <f>SexualBehaviour!R18</f>
        <v>30</v>
      </c>
      <c r="S25" s="98">
        <f>SexualBehaviour!S18</f>
        <v>30</v>
      </c>
      <c r="T25" s="98">
        <f>SexualBehaviour!T18</f>
        <v>30</v>
      </c>
      <c r="U25" s="98">
        <f>SexualBehaviour!U18</f>
        <v>30</v>
      </c>
      <c r="V25" s="98">
        <f>SexualBehaviour!V18</f>
        <v>30</v>
      </c>
      <c r="W25" s="98">
        <f>SexualBehaviour!W18</f>
        <v>30</v>
      </c>
      <c r="X25" s="98">
        <f>SexualBehaviour!X18</f>
        <v>30</v>
      </c>
      <c r="Y25" s="98">
        <f>SexualBehaviour!Y18</f>
        <v>30</v>
      </c>
      <c r="Z25" s="98">
        <f>SexualBehaviour!Z18</f>
        <v>30</v>
      </c>
      <c r="AA25" s="98">
        <f>SexualBehaviour!AA18</f>
        <v>30</v>
      </c>
      <c r="AB25" s="98">
        <f>SexualBehaviour!AB18</f>
        <v>30</v>
      </c>
      <c r="AC25" s="98">
        <f>SexualBehaviour!AC18</f>
        <v>30</v>
      </c>
      <c r="AD25" s="98">
        <f>SexualBehaviour!AD18</f>
        <v>30</v>
      </c>
      <c r="AE25" s="98">
        <f>SexualBehaviour!AE18</f>
        <v>30</v>
      </c>
      <c r="AF25" s="98">
        <f>SexualBehaviour!AF18</f>
        <v>30</v>
      </c>
      <c r="AG25" s="98">
        <f>SexualBehaviour!AG18</f>
        <v>30</v>
      </c>
      <c r="AH25" s="98">
        <f>SexualBehaviour!AH18</f>
        <v>30</v>
      </c>
      <c r="AI25" s="98">
        <f>SexualBehaviour!AI18</f>
        <v>30</v>
      </c>
      <c r="AJ25" s="98">
        <f>SexualBehaviour!AJ18</f>
        <v>30</v>
      </c>
      <c r="AK25" s="98">
        <f>SexualBehaviour!AK18</f>
        <v>30</v>
      </c>
      <c r="AL25" s="98">
        <f>SexualBehaviour!AL18</f>
        <v>30</v>
      </c>
      <c r="AM25" s="98">
        <f>SexualBehaviour!AM18</f>
        <v>30</v>
      </c>
      <c r="AN25" s="98">
        <f>SexualBehaviour!AN18</f>
        <v>30</v>
      </c>
      <c r="AO25" s="98">
        <f>SexualBehaviour!AO18</f>
        <v>30</v>
      </c>
      <c r="AP25" s="98">
        <f>SexualBehaviour!AP18</f>
        <v>30</v>
      </c>
      <c r="AQ25" s="98">
        <f>SexualBehaviour!AQ18</f>
        <v>30</v>
      </c>
      <c r="AR25" s="98">
        <f>SexualBehaviour!AR18</f>
        <v>30</v>
      </c>
      <c r="AS25" s="98">
        <f>SexualBehaviour!AS18</f>
        <v>30</v>
      </c>
      <c r="AT25" s="98">
        <f>SexualBehaviour!AT18</f>
        <v>30</v>
      </c>
      <c r="AU25" s="98">
        <f>SexualBehaviour!AU18</f>
        <v>30</v>
      </c>
      <c r="AV25" s="98">
        <f>SexualBehaviour!AV18</f>
        <v>30</v>
      </c>
      <c r="AW25" s="98">
        <f>SexualBehaviour!AW18</f>
        <v>30</v>
      </c>
      <c r="AX25" s="98">
        <f>SexualBehaviour!AX18</f>
        <v>30</v>
      </c>
      <c r="AY25" s="98">
        <f>SexualBehaviour!AY18</f>
        <v>30</v>
      </c>
      <c r="AZ25" s="98">
        <f>SexualBehaviour!AZ18</f>
        <v>30</v>
      </c>
      <c r="BA25" s="98">
        <f>SexualBehaviour!BA18</f>
        <v>30</v>
      </c>
      <c r="BB25" s="98">
        <f>SexualBehaviour!BB18</f>
        <v>30</v>
      </c>
      <c r="BC25" s="98">
        <f>SexualBehaviour!BC18</f>
        <v>30</v>
      </c>
      <c r="BD25" s="98">
        <f>SexualBehaviour!BD18</f>
        <v>30</v>
      </c>
      <c r="BE25" s="98">
        <f>SexualBehaviour!BE18</f>
        <v>30</v>
      </c>
      <c r="BF25" s="98">
        <f>SexualBehaviour!BF18</f>
        <v>30</v>
      </c>
      <c r="BG25" s="98">
        <f>SexualBehaviour!BG18</f>
        <v>30</v>
      </c>
      <c r="BH25" s="98">
        <f>SexualBehaviour!BH18</f>
        <v>30</v>
      </c>
      <c r="BI25" s="98">
        <f>SexualBehaviour!BI18</f>
        <v>30</v>
      </c>
      <c r="BJ25" s="98">
        <f>SexualBehaviour!BJ18</f>
        <v>30</v>
      </c>
      <c r="BK25" s="98">
        <f>SexualBehaviour!BK18</f>
        <v>30</v>
      </c>
      <c r="BL25" s="98">
        <f>SexualBehaviour!BL18</f>
        <v>30</v>
      </c>
      <c r="BM25" s="98">
        <f>SexualBehaviour!BM18</f>
        <v>30</v>
      </c>
      <c r="BN25" s="98">
        <f>SexualBehaviour!BN18</f>
        <v>30</v>
      </c>
      <c r="BO25" s="98">
        <f>SexualBehaviour!BO18</f>
        <v>30</v>
      </c>
      <c r="BP25" s="98">
        <f>SexualBehaviour!BP18</f>
        <v>30</v>
      </c>
      <c r="BQ25" s="98">
        <f>SexualBehaviour!BQ18</f>
        <v>30</v>
      </c>
      <c r="BR25" s="98">
        <f>SexualBehaviour!BR18</f>
        <v>30</v>
      </c>
      <c r="BS25" s="98">
        <f>SexualBehaviour!BS18</f>
        <v>30</v>
      </c>
      <c r="BT25" s="98">
        <f>SexualBehaviour!BT18</f>
        <v>30</v>
      </c>
      <c r="BU25" s="98">
        <f>SexualBehaviour!BU18</f>
        <v>30</v>
      </c>
      <c r="BV25" s="98">
        <f>SexualBehaviour!BV18</f>
        <v>30</v>
      </c>
      <c r="BW25" s="98">
        <f>SexualBehaviour!BW18</f>
        <v>30</v>
      </c>
      <c r="BX25" s="98">
        <f>SexualBehaviour!BX18</f>
        <v>30</v>
      </c>
      <c r="BY25" s="98">
        <f>SexualBehaviour!BY18</f>
        <v>30</v>
      </c>
      <c r="BZ25" s="98">
        <f>SexualBehaviour!BZ18</f>
        <v>30</v>
      </c>
      <c r="CA25" s="98">
        <f>SexualBehaviour!CA18</f>
        <v>30</v>
      </c>
      <c r="CB25" s="98">
        <f>SexualBehaviour!CB18</f>
        <v>30</v>
      </c>
      <c r="CC25" s="98">
        <f>SexualBehaviour!CC18</f>
        <v>30</v>
      </c>
      <c r="CD25" s="98">
        <f>SexualBehaviour!CD18</f>
        <v>30</v>
      </c>
    </row>
    <row r="26" spans="1:82" s="28" customFormat="1">
      <c r="A26" s="32" t="str">
        <f>Parameters!A14</f>
        <v>High Risk Men</v>
      </c>
      <c r="B26" s="97">
        <f>SexualBehaviour!B19</f>
        <v>5</v>
      </c>
      <c r="C26" s="98">
        <f>SexualBehaviour!C19</f>
        <v>5</v>
      </c>
      <c r="D26" s="98">
        <f>SexualBehaviour!D19</f>
        <v>5</v>
      </c>
      <c r="E26" s="98">
        <f>SexualBehaviour!E19</f>
        <v>5</v>
      </c>
      <c r="F26" s="98">
        <f>SexualBehaviour!F19</f>
        <v>5</v>
      </c>
      <c r="G26" s="98">
        <f>SexualBehaviour!G19</f>
        <v>5</v>
      </c>
      <c r="H26" s="98">
        <f>SexualBehaviour!H19</f>
        <v>5</v>
      </c>
      <c r="I26" s="98">
        <f>SexualBehaviour!I19</f>
        <v>5</v>
      </c>
      <c r="J26" s="98">
        <f>SexualBehaviour!J19</f>
        <v>5</v>
      </c>
      <c r="K26" s="98">
        <f>SexualBehaviour!K19</f>
        <v>5</v>
      </c>
      <c r="L26" s="98">
        <f>SexualBehaviour!L19</f>
        <v>5</v>
      </c>
      <c r="M26" s="98">
        <f>SexualBehaviour!M19</f>
        <v>5</v>
      </c>
      <c r="N26" s="98">
        <f>SexualBehaviour!N19</f>
        <v>5</v>
      </c>
      <c r="O26" s="98">
        <f>SexualBehaviour!O19</f>
        <v>5</v>
      </c>
      <c r="P26" s="98">
        <f>SexualBehaviour!P19</f>
        <v>5</v>
      </c>
      <c r="Q26" s="98">
        <f>SexualBehaviour!Q19</f>
        <v>5</v>
      </c>
      <c r="R26" s="98">
        <f>SexualBehaviour!R19</f>
        <v>5</v>
      </c>
      <c r="S26" s="98">
        <f>SexualBehaviour!S19</f>
        <v>5</v>
      </c>
      <c r="T26" s="98">
        <f>SexualBehaviour!T19</f>
        <v>5</v>
      </c>
      <c r="U26" s="98">
        <f>SexualBehaviour!U19</f>
        <v>5</v>
      </c>
      <c r="V26" s="98">
        <f>SexualBehaviour!V19</f>
        <v>5</v>
      </c>
      <c r="W26" s="98">
        <f>SexualBehaviour!W19</f>
        <v>5</v>
      </c>
      <c r="X26" s="98">
        <f>SexualBehaviour!X19</f>
        <v>5</v>
      </c>
      <c r="Y26" s="98">
        <f>SexualBehaviour!Y19</f>
        <v>5</v>
      </c>
      <c r="Z26" s="98">
        <f>SexualBehaviour!Z19</f>
        <v>5</v>
      </c>
      <c r="AA26" s="98">
        <f>SexualBehaviour!AA19</f>
        <v>5</v>
      </c>
      <c r="AB26" s="98">
        <f>SexualBehaviour!AB19</f>
        <v>5</v>
      </c>
      <c r="AC26" s="98">
        <f>SexualBehaviour!AC19</f>
        <v>5</v>
      </c>
      <c r="AD26" s="98">
        <f>SexualBehaviour!AD19</f>
        <v>5</v>
      </c>
      <c r="AE26" s="98">
        <f>SexualBehaviour!AE19</f>
        <v>5</v>
      </c>
      <c r="AF26" s="98">
        <f>SexualBehaviour!AF19</f>
        <v>5</v>
      </c>
      <c r="AG26" s="98">
        <f>SexualBehaviour!AG19</f>
        <v>5</v>
      </c>
      <c r="AH26" s="98">
        <f>SexualBehaviour!AH19</f>
        <v>5</v>
      </c>
      <c r="AI26" s="98">
        <f>SexualBehaviour!AI19</f>
        <v>5</v>
      </c>
      <c r="AJ26" s="98">
        <f>SexualBehaviour!AJ19</f>
        <v>5</v>
      </c>
      <c r="AK26" s="98">
        <f>SexualBehaviour!AK19</f>
        <v>5</v>
      </c>
      <c r="AL26" s="98">
        <f>SexualBehaviour!AL19</f>
        <v>5</v>
      </c>
      <c r="AM26" s="98">
        <f>SexualBehaviour!AM19</f>
        <v>5</v>
      </c>
      <c r="AN26" s="98">
        <f>SexualBehaviour!AN19</f>
        <v>5</v>
      </c>
      <c r="AO26" s="98">
        <f>SexualBehaviour!AO19</f>
        <v>5</v>
      </c>
      <c r="AP26" s="98">
        <f>SexualBehaviour!AP19</f>
        <v>5</v>
      </c>
      <c r="AQ26" s="98">
        <f>SexualBehaviour!AQ19</f>
        <v>5</v>
      </c>
      <c r="AR26" s="98">
        <f>SexualBehaviour!AR19</f>
        <v>5</v>
      </c>
      <c r="AS26" s="98">
        <f>SexualBehaviour!AS19</f>
        <v>5</v>
      </c>
      <c r="AT26" s="98">
        <f>SexualBehaviour!AT19</f>
        <v>5</v>
      </c>
      <c r="AU26" s="98">
        <f>SexualBehaviour!AU19</f>
        <v>5</v>
      </c>
      <c r="AV26" s="98">
        <f>SexualBehaviour!AV19</f>
        <v>5</v>
      </c>
      <c r="AW26" s="98">
        <f>SexualBehaviour!AW19</f>
        <v>5</v>
      </c>
      <c r="AX26" s="98">
        <f>SexualBehaviour!AX19</f>
        <v>5</v>
      </c>
      <c r="AY26" s="98">
        <f>SexualBehaviour!AY19</f>
        <v>5</v>
      </c>
      <c r="AZ26" s="98">
        <f>SexualBehaviour!AZ19</f>
        <v>5</v>
      </c>
      <c r="BA26" s="98">
        <f>SexualBehaviour!BA19</f>
        <v>5</v>
      </c>
      <c r="BB26" s="98">
        <f>SexualBehaviour!BB19</f>
        <v>5</v>
      </c>
      <c r="BC26" s="98">
        <f>SexualBehaviour!BC19</f>
        <v>5</v>
      </c>
      <c r="BD26" s="98">
        <f>SexualBehaviour!BD19</f>
        <v>5</v>
      </c>
      <c r="BE26" s="98">
        <f>SexualBehaviour!BE19</f>
        <v>5</v>
      </c>
      <c r="BF26" s="98">
        <f>SexualBehaviour!BF19</f>
        <v>5</v>
      </c>
      <c r="BG26" s="98">
        <f>SexualBehaviour!BG19</f>
        <v>5</v>
      </c>
      <c r="BH26" s="98">
        <f>SexualBehaviour!BH19</f>
        <v>5</v>
      </c>
      <c r="BI26" s="98">
        <f>SexualBehaviour!BI19</f>
        <v>5</v>
      </c>
      <c r="BJ26" s="98">
        <f>SexualBehaviour!BJ19</f>
        <v>5</v>
      </c>
      <c r="BK26" s="98">
        <f>SexualBehaviour!BK19</f>
        <v>5</v>
      </c>
      <c r="BL26" s="98">
        <f>SexualBehaviour!BL19</f>
        <v>5</v>
      </c>
      <c r="BM26" s="98">
        <f>SexualBehaviour!BM19</f>
        <v>5</v>
      </c>
      <c r="BN26" s="98">
        <f>SexualBehaviour!BN19</f>
        <v>5</v>
      </c>
      <c r="BO26" s="98">
        <f>SexualBehaviour!BO19</f>
        <v>5</v>
      </c>
      <c r="BP26" s="98">
        <f>SexualBehaviour!BP19</f>
        <v>5</v>
      </c>
      <c r="BQ26" s="98">
        <f>SexualBehaviour!BQ19</f>
        <v>5</v>
      </c>
      <c r="BR26" s="98">
        <f>SexualBehaviour!BR19</f>
        <v>5</v>
      </c>
      <c r="BS26" s="98">
        <f>SexualBehaviour!BS19</f>
        <v>5</v>
      </c>
      <c r="BT26" s="98">
        <f>SexualBehaviour!BT19</f>
        <v>5</v>
      </c>
      <c r="BU26" s="98">
        <f>SexualBehaviour!BU19</f>
        <v>5</v>
      </c>
      <c r="BV26" s="98">
        <f>SexualBehaviour!BV19</f>
        <v>5</v>
      </c>
      <c r="BW26" s="98">
        <f>SexualBehaviour!BW19</f>
        <v>5</v>
      </c>
      <c r="BX26" s="98">
        <f>SexualBehaviour!BX19</f>
        <v>5</v>
      </c>
      <c r="BY26" s="98">
        <f>SexualBehaviour!BY19</f>
        <v>5</v>
      </c>
      <c r="BZ26" s="98">
        <f>SexualBehaviour!BZ19</f>
        <v>5</v>
      </c>
      <c r="CA26" s="98">
        <f>SexualBehaviour!CA19</f>
        <v>5</v>
      </c>
      <c r="CB26" s="98">
        <f>SexualBehaviour!CB19</f>
        <v>5</v>
      </c>
      <c r="CC26" s="98">
        <f>SexualBehaviour!CC19</f>
        <v>5</v>
      </c>
      <c r="CD26" s="98">
        <f>SexualBehaviour!CD19</f>
        <v>5</v>
      </c>
    </row>
    <row r="27" spans="1:82">
      <c r="A27" s="33" t="str">
        <f>Parameters!A15</f>
        <v>MSM</v>
      </c>
      <c r="B27" s="99">
        <f>SexualBehaviour!B20</f>
        <v>14</v>
      </c>
      <c r="C27" s="102">
        <f>SexualBehaviour!C20</f>
        <v>14</v>
      </c>
      <c r="D27" s="102">
        <f>SexualBehaviour!D20</f>
        <v>14</v>
      </c>
      <c r="E27" s="102">
        <f>SexualBehaviour!E20</f>
        <v>14</v>
      </c>
      <c r="F27" s="102">
        <f>SexualBehaviour!F20</f>
        <v>14</v>
      </c>
      <c r="G27" s="102">
        <f>SexualBehaviour!G20</f>
        <v>14</v>
      </c>
      <c r="H27" s="102">
        <f>SexualBehaviour!H20</f>
        <v>14</v>
      </c>
      <c r="I27" s="102">
        <f>SexualBehaviour!I20</f>
        <v>14</v>
      </c>
      <c r="J27" s="102">
        <f>SexualBehaviour!J20</f>
        <v>14</v>
      </c>
      <c r="K27" s="102">
        <f>SexualBehaviour!K20</f>
        <v>14</v>
      </c>
      <c r="L27" s="102">
        <f>SexualBehaviour!L20</f>
        <v>14</v>
      </c>
      <c r="M27" s="102">
        <f>SexualBehaviour!M20</f>
        <v>14</v>
      </c>
      <c r="N27" s="102">
        <f>SexualBehaviour!N20</f>
        <v>14</v>
      </c>
      <c r="O27" s="102">
        <f>SexualBehaviour!O20</f>
        <v>14</v>
      </c>
      <c r="P27" s="102">
        <f>SexualBehaviour!P20</f>
        <v>14</v>
      </c>
      <c r="Q27" s="102">
        <f>SexualBehaviour!Q20</f>
        <v>14</v>
      </c>
      <c r="R27" s="102">
        <f>SexualBehaviour!R20</f>
        <v>14</v>
      </c>
      <c r="S27" s="102">
        <f>SexualBehaviour!S20</f>
        <v>14</v>
      </c>
      <c r="T27" s="102">
        <f>SexualBehaviour!T20</f>
        <v>14</v>
      </c>
      <c r="U27" s="102">
        <f>SexualBehaviour!U20</f>
        <v>14</v>
      </c>
      <c r="V27" s="102">
        <f>SexualBehaviour!V20</f>
        <v>14</v>
      </c>
      <c r="W27" s="102">
        <f>SexualBehaviour!W20</f>
        <v>14</v>
      </c>
      <c r="X27" s="102">
        <f>SexualBehaviour!X20</f>
        <v>14</v>
      </c>
      <c r="Y27" s="102">
        <f>SexualBehaviour!Y20</f>
        <v>14</v>
      </c>
      <c r="Z27" s="102">
        <f>SexualBehaviour!Z20</f>
        <v>14</v>
      </c>
      <c r="AA27" s="102">
        <f>SexualBehaviour!AA20</f>
        <v>14</v>
      </c>
      <c r="AB27" s="102">
        <f>SexualBehaviour!AB20</f>
        <v>14</v>
      </c>
      <c r="AC27" s="102">
        <f>SexualBehaviour!AC20</f>
        <v>14</v>
      </c>
      <c r="AD27" s="102">
        <f>SexualBehaviour!AD20</f>
        <v>14</v>
      </c>
      <c r="AE27" s="102">
        <f>SexualBehaviour!AE20</f>
        <v>14</v>
      </c>
      <c r="AF27" s="102">
        <f>SexualBehaviour!AF20</f>
        <v>14</v>
      </c>
      <c r="AG27" s="102">
        <f>SexualBehaviour!AG20</f>
        <v>14</v>
      </c>
      <c r="AH27" s="102">
        <f>SexualBehaviour!AH20</f>
        <v>14</v>
      </c>
      <c r="AI27" s="102">
        <f>SexualBehaviour!AI20</f>
        <v>14</v>
      </c>
      <c r="AJ27" s="102">
        <f>SexualBehaviour!AJ20</f>
        <v>14</v>
      </c>
      <c r="AK27" s="102">
        <f>SexualBehaviour!AK20</f>
        <v>14</v>
      </c>
      <c r="AL27" s="102">
        <f>SexualBehaviour!AL20</f>
        <v>14</v>
      </c>
      <c r="AM27" s="102">
        <f>SexualBehaviour!AM20</f>
        <v>14</v>
      </c>
      <c r="AN27" s="102">
        <f>SexualBehaviour!AN20</f>
        <v>14</v>
      </c>
      <c r="AO27" s="102">
        <f>SexualBehaviour!AO20</f>
        <v>14</v>
      </c>
      <c r="AP27" s="102">
        <f>SexualBehaviour!AP20</f>
        <v>14</v>
      </c>
      <c r="AQ27" s="102">
        <f>SexualBehaviour!AQ20</f>
        <v>14</v>
      </c>
      <c r="AR27" s="102">
        <f>SexualBehaviour!AR20</f>
        <v>14</v>
      </c>
      <c r="AS27" s="102">
        <f>SexualBehaviour!AS20</f>
        <v>14</v>
      </c>
      <c r="AT27" s="102">
        <f>SexualBehaviour!AT20</f>
        <v>14</v>
      </c>
      <c r="AU27" s="102">
        <f>SexualBehaviour!AU20</f>
        <v>14</v>
      </c>
      <c r="AV27" s="102">
        <f>SexualBehaviour!AV20</f>
        <v>14</v>
      </c>
      <c r="AW27" s="102">
        <f>SexualBehaviour!AW20</f>
        <v>14</v>
      </c>
      <c r="AX27" s="102">
        <f>SexualBehaviour!AX20</f>
        <v>14</v>
      </c>
      <c r="AY27" s="102">
        <f>SexualBehaviour!AY20</f>
        <v>14</v>
      </c>
      <c r="AZ27" s="102">
        <f>SexualBehaviour!AZ20</f>
        <v>14</v>
      </c>
      <c r="BA27" s="102">
        <f>SexualBehaviour!BA20</f>
        <v>14</v>
      </c>
      <c r="BB27" s="102">
        <f>SexualBehaviour!BB20</f>
        <v>14</v>
      </c>
      <c r="BC27" s="102">
        <f>SexualBehaviour!BC20</f>
        <v>14</v>
      </c>
      <c r="BD27" s="102">
        <f>SexualBehaviour!BD20</f>
        <v>14</v>
      </c>
      <c r="BE27" s="102">
        <f>SexualBehaviour!BE20</f>
        <v>14</v>
      </c>
      <c r="BF27" s="102">
        <f>SexualBehaviour!BF20</f>
        <v>14</v>
      </c>
      <c r="BG27" s="102">
        <f>SexualBehaviour!BG20</f>
        <v>14</v>
      </c>
      <c r="BH27" s="102">
        <f>SexualBehaviour!BH20</f>
        <v>14</v>
      </c>
      <c r="BI27" s="102">
        <f>SexualBehaviour!BI20</f>
        <v>14</v>
      </c>
      <c r="BJ27" s="102">
        <f>SexualBehaviour!BJ20</f>
        <v>14</v>
      </c>
      <c r="BK27" s="102">
        <f>SexualBehaviour!BK20</f>
        <v>14</v>
      </c>
      <c r="BL27" s="102">
        <f>SexualBehaviour!BL20</f>
        <v>14</v>
      </c>
      <c r="BM27" s="102">
        <f>SexualBehaviour!BM20</f>
        <v>14</v>
      </c>
      <c r="BN27" s="102">
        <f>SexualBehaviour!BN20</f>
        <v>14</v>
      </c>
      <c r="BO27" s="102">
        <f>SexualBehaviour!BO20</f>
        <v>14</v>
      </c>
      <c r="BP27" s="102">
        <f>SexualBehaviour!BP20</f>
        <v>14</v>
      </c>
      <c r="BQ27" s="102">
        <f>SexualBehaviour!BQ20</f>
        <v>14</v>
      </c>
      <c r="BR27" s="102">
        <f>SexualBehaviour!BR20</f>
        <v>14</v>
      </c>
      <c r="BS27" s="102">
        <f>SexualBehaviour!BS20</f>
        <v>14</v>
      </c>
      <c r="BT27" s="102">
        <f>SexualBehaviour!BT20</f>
        <v>14</v>
      </c>
      <c r="BU27" s="102">
        <f>SexualBehaviour!BU20</f>
        <v>14</v>
      </c>
      <c r="BV27" s="102">
        <f>SexualBehaviour!BV20</f>
        <v>14</v>
      </c>
      <c r="BW27" s="102">
        <f>SexualBehaviour!BW20</f>
        <v>14</v>
      </c>
      <c r="BX27" s="102">
        <f>SexualBehaviour!BX20</f>
        <v>14</v>
      </c>
      <c r="BY27" s="102">
        <f>SexualBehaviour!BY20</f>
        <v>14</v>
      </c>
      <c r="BZ27" s="102">
        <f>SexualBehaviour!BZ20</f>
        <v>14</v>
      </c>
      <c r="CA27" s="102">
        <f>SexualBehaviour!CA20</f>
        <v>14</v>
      </c>
      <c r="CB27" s="102">
        <f>SexualBehaviour!CB20</f>
        <v>14</v>
      </c>
      <c r="CC27" s="102">
        <f>SexualBehaviour!CC20</f>
        <v>14</v>
      </c>
      <c r="CD27" s="102">
        <f>SexualBehaviour!CD20</f>
        <v>14</v>
      </c>
    </row>
    <row r="31" spans="1:82">
      <c r="A31" s="29" t="s">
        <v>56</v>
      </c>
      <c r="B31" s="25" t="s">
        <v>83</v>
      </c>
    </row>
    <row r="32" spans="1:82">
      <c r="A32" s="35" t="str">
        <f>A17</f>
        <v>Women</v>
      </c>
    </row>
    <row r="33" spans="1:10">
      <c r="A33" s="32" t="str">
        <f>A18</f>
        <v>Low Risk Women</v>
      </c>
      <c r="B33" s="103">
        <f>SexualBehaviour!B25</f>
        <v>1</v>
      </c>
    </row>
    <row r="34" spans="1:10">
      <c r="A34" s="32" t="str">
        <f>A19</f>
        <v>Medium Risk Women</v>
      </c>
      <c r="B34" s="104">
        <f>SexualBehaviour!B26</f>
        <v>0.3</v>
      </c>
    </row>
    <row r="35" spans="1:10">
      <c r="A35" s="33" t="str">
        <f>A20</f>
        <v>High Risk Women (FSW)</v>
      </c>
      <c r="B35" s="105">
        <f>SexualBehaviour!B27</f>
        <v>0.123</v>
      </c>
    </row>
    <row r="36" spans="1:10">
      <c r="A36" s="34"/>
    </row>
    <row r="37" spans="1:10">
      <c r="A37" s="34"/>
    </row>
    <row r="38" spans="1:10">
      <c r="A38" s="31" t="str">
        <f>A23</f>
        <v>Men</v>
      </c>
    </row>
    <row r="39" spans="1:10">
      <c r="A39" s="32" t="str">
        <f>A24</f>
        <v>Low Risk Men</v>
      </c>
      <c r="B39" s="103">
        <f>SexualBehaviour!B30</f>
        <v>1</v>
      </c>
    </row>
    <row r="40" spans="1:10">
      <c r="A40" s="32" t="str">
        <f t="shared" ref="A40:A42" si="1">A25</f>
        <v>Medium Risk Men</v>
      </c>
      <c r="B40" s="106">
        <f>SexualBehaviour!B31</f>
        <v>0.4</v>
      </c>
    </row>
    <row r="41" spans="1:10">
      <c r="A41" s="32" t="str">
        <f t="shared" si="1"/>
        <v>High Risk Men</v>
      </c>
      <c r="B41" s="104">
        <f>SexualBehaviour!B32</f>
        <v>0.3</v>
      </c>
    </row>
    <row r="42" spans="1:10">
      <c r="A42" s="33" t="str">
        <f t="shared" si="1"/>
        <v>MSM</v>
      </c>
      <c r="B42" s="105">
        <f>SexualBehaviour!B33</f>
        <v>0.19500000000000001</v>
      </c>
    </row>
    <row r="45" spans="1:10">
      <c r="A45" s="36" t="s">
        <v>121</v>
      </c>
      <c r="B45" s="359" t="s">
        <v>17</v>
      </c>
      <c r="C45" s="360"/>
      <c r="D45" s="360"/>
      <c r="E45" s="361"/>
      <c r="F45" s="362" t="s">
        <v>14</v>
      </c>
      <c r="G45" s="363"/>
      <c r="H45" s="364"/>
    </row>
    <row r="46" spans="1:10">
      <c r="A46" s="37"/>
      <c r="B46" s="38" t="str">
        <f>A47</f>
        <v>Low Risk Men</v>
      </c>
      <c r="C46" s="38" t="str">
        <f>A48</f>
        <v>Medium Risk Men</v>
      </c>
      <c r="D46" s="38" t="str">
        <f>A49</f>
        <v>High Risk Men</v>
      </c>
      <c r="E46" s="38" t="str">
        <f>A50</f>
        <v>MSM</v>
      </c>
      <c r="F46" s="38" t="str">
        <f>A51</f>
        <v>Low Risk Women</v>
      </c>
      <c r="G46" s="38" t="str">
        <f>A52</f>
        <v>Medium Risk Women</v>
      </c>
      <c r="H46" s="38" t="str">
        <f>A53</f>
        <v>High Risk Women (FSW)</v>
      </c>
    </row>
    <row r="47" spans="1:10">
      <c r="A47" s="38" t="str">
        <f>A24</f>
        <v>Low Risk Men</v>
      </c>
      <c r="B47" s="37">
        <v>0</v>
      </c>
      <c r="C47" s="37">
        <v>0</v>
      </c>
      <c r="D47" s="37">
        <v>0</v>
      </c>
      <c r="E47" s="37">
        <v>0</v>
      </c>
      <c r="F47" s="107">
        <v>1</v>
      </c>
      <c r="G47" s="107">
        <v>1</v>
      </c>
      <c r="H47" s="107">
        <v>1</v>
      </c>
      <c r="I47" s="60"/>
      <c r="J47" s="12"/>
    </row>
    <row r="48" spans="1:10">
      <c r="A48" s="38" t="str">
        <f>A25</f>
        <v>Medium Risk Men</v>
      </c>
      <c r="B48" s="37">
        <v>0</v>
      </c>
      <c r="C48" s="37">
        <v>0</v>
      </c>
      <c r="D48" s="37">
        <v>0</v>
      </c>
      <c r="E48" s="37">
        <v>0</v>
      </c>
      <c r="F48" s="108">
        <f>B40</f>
        <v>0.4</v>
      </c>
      <c r="G48" s="109">
        <v>1</v>
      </c>
      <c r="H48" s="37">
        <f>SexualBehaviour!H39</f>
        <v>0</v>
      </c>
      <c r="I48" s="60"/>
    </row>
    <row r="49" spans="1:11">
      <c r="A49" s="38" t="str">
        <f>A26</f>
        <v>High Risk Men</v>
      </c>
      <c r="B49" s="37">
        <v>0</v>
      </c>
      <c r="C49" s="37">
        <v>0</v>
      </c>
      <c r="D49" s="37">
        <v>0</v>
      </c>
      <c r="E49" s="37">
        <v>0</v>
      </c>
      <c r="F49" s="109">
        <f>B41</f>
        <v>0.3</v>
      </c>
      <c r="G49" s="110">
        <f>SexualBehaviour!G40</f>
        <v>0</v>
      </c>
      <c r="H49" s="109">
        <v>1</v>
      </c>
      <c r="I49" s="60"/>
    </row>
    <row r="50" spans="1:11">
      <c r="A50" s="38" t="str">
        <f>A27</f>
        <v>MSM</v>
      </c>
      <c r="B50" s="73">
        <v>0</v>
      </c>
      <c r="C50" s="73">
        <v>0</v>
      </c>
      <c r="D50" s="73">
        <v>0</v>
      </c>
      <c r="E50" s="121">
        <v>1</v>
      </c>
      <c r="F50" s="109">
        <f>B42</f>
        <v>0.19500000000000001</v>
      </c>
      <c r="G50" s="37">
        <f>SexualBehaviour!G41</f>
        <v>0</v>
      </c>
      <c r="H50" s="37">
        <f>SexualBehaviour!H41</f>
        <v>0</v>
      </c>
      <c r="I50" s="60"/>
      <c r="J50" s="10"/>
      <c r="K50" s="12"/>
    </row>
    <row r="51" spans="1:11">
      <c r="A51" s="38" t="str">
        <f>A18</f>
        <v>Low Risk Women</v>
      </c>
      <c r="B51" s="111">
        <v>1</v>
      </c>
      <c r="C51" s="112">
        <v>1</v>
      </c>
      <c r="D51" s="111">
        <v>1</v>
      </c>
      <c r="E51" s="111">
        <v>1</v>
      </c>
      <c r="F51" s="73">
        <v>0</v>
      </c>
      <c r="G51" s="37">
        <v>0</v>
      </c>
      <c r="H51" s="37">
        <v>0</v>
      </c>
      <c r="I51" s="60"/>
      <c r="K51" s="12"/>
    </row>
    <row r="52" spans="1:11">
      <c r="A52" s="38" t="str">
        <f t="shared" ref="A52:A53" si="2">A19</f>
        <v>Medium Risk Women</v>
      </c>
      <c r="B52" s="109">
        <f>B34</f>
        <v>0.3</v>
      </c>
      <c r="C52" s="109">
        <v>1</v>
      </c>
      <c r="D52" s="73">
        <f>SexualBehaviour!D43</f>
        <v>0</v>
      </c>
      <c r="E52" s="73">
        <f>SexualBehaviour!E43</f>
        <v>0</v>
      </c>
      <c r="F52" s="73">
        <v>0</v>
      </c>
      <c r="G52" s="37">
        <v>0</v>
      </c>
      <c r="H52" s="37">
        <v>0</v>
      </c>
      <c r="I52" s="60"/>
    </row>
    <row r="53" spans="1:11">
      <c r="A53" s="38" t="str">
        <f t="shared" si="2"/>
        <v>High Risk Women (FSW)</v>
      </c>
      <c r="B53" s="109">
        <f>B35</f>
        <v>0.123</v>
      </c>
      <c r="C53" s="73">
        <f>SexualBehaviour!C44</f>
        <v>0</v>
      </c>
      <c r="D53" s="109">
        <v>1</v>
      </c>
      <c r="E53" s="73">
        <f>SexualBehaviour!E44</f>
        <v>0</v>
      </c>
      <c r="F53" s="73">
        <v>0</v>
      </c>
      <c r="G53" s="37">
        <v>0</v>
      </c>
      <c r="H53" s="37">
        <v>0</v>
      </c>
      <c r="I53" s="60"/>
    </row>
    <row r="54" spans="1:11">
      <c r="B54" s="12"/>
    </row>
    <row r="56" spans="1:11">
      <c r="A56" s="43" t="s">
        <v>55</v>
      </c>
    </row>
    <row r="57" spans="1:11">
      <c r="A57" s="37" t="str">
        <f>A20</f>
        <v>High Risk Women (FSW)</v>
      </c>
      <c r="B57">
        <f>1/SexualBehaviour!B48</f>
        <v>0.125</v>
      </c>
    </row>
    <row r="60" spans="1:11">
      <c r="A60" s="36" t="s">
        <v>120</v>
      </c>
      <c r="B60" s="359" t="s">
        <v>17</v>
      </c>
      <c r="C60" s="360"/>
      <c r="D60" s="360"/>
      <c r="E60" s="361"/>
      <c r="F60" s="362" t="s">
        <v>14</v>
      </c>
      <c r="G60" s="363"/>
      <c r="H60" s="364"/>
    </row>
    <row r="61" spans="1:11">
      <c r="A61" s="37"/>
      <c r="B61" s="38" t="str">
        <f>A62</f>
        <v>Low Risk Men</v>
      </c>
      <c r="C61" s="38" t="str">
        <f>A63</f>
        <v>Medium Risk Men</v>
      </c>
      <c r="D61" s="38" t="str">
        <f>A64</f>
        <v>High Risk Men</v>
      </c>
      <c r="E61" s="38" t="str">
        <f>A65</f>
        <v>MSM</v>
      </c>
      <c r="F61" s="38" t="str">
        <f>A66</f>
        <v>Low Risk Women</v>
      </c>
      <c r="G61" s="38" t="str">
        <f>A67</f>
        <v>Medium Risk Women</v>
      </c>
      <c r="H61" s="38" t="str">
        <f>A68</f>
        <v>High Risk Women (FSW)</v>
      </c>
    </row>
    <row r="62" spans="1:11">
      <c r="A62" s="38" t="str">
        <f>A39</f>
        <v>Low Risk Men</v>
      </c>
      <c r="B62" s="113">
        <v>0</v>
      </c>
      <c r="C62" s="113">
        <v>0</v>
      </c>
      <c r="D62" s="113">
        <v>0</v>
      </c>
      <c r="E62" s="113">
        <v>0</v>
      </c>
      <c r="F62" s="109">
        <f>ContactTracing!G25</f>
        <v>0.5</v>
      </c>
      <c r="G62" s="109">
        <f>ContactTracing!H25</f>
        <v>0.5</v>
      </c>
      <c r="H62" s="258">
        <f>ContactTracing!I25</f>
        <v>0</v>
      </c>
    </row>
    <row r="63" spans="1:11">
      <c r="A63" s="38" t="str">
        <f>A40</f>
        <v>Medium Risk Men</v>
      </c>
      <c r="B63" s="113">
        <v>0</v>
      </c>
      <c r="C63" s="113">
        <v>0</v>
      </c>
      <c r="D63" s="113">
        <v>0</v>
      </c>
      <c r="E63" s="113">
        <v>0</v>
      </c>
      <c r="F63" s="109">
        <f>ContactTracing!G26</f>
        <v>0.52700000000000002</v>
      </c>
      <c r="G63" s="109">
        <f>ContactTracing!H26</f>
        <v>0.47299999999999998</v>
      </c>
      <c r="H63" s="258">
        <f>ContactTracing!I26</f>
        <v>0</v>
      </c>
    </row>
    <row r="64" spans="1:11">
      <c r="A64" s="38" t="str">
        <f>A41</f>
        <v>High Risk Men</v>
      </c>
      <c r="B64" s="113">
        <v>0</v>
      </c>
      <c r="C64" s="113">
        <v>0</v>
      </c>
      <c r="D64" s="113">
        <v>0</v>
      </c>
      <c r="E64" s="113">
        <v>0</v>
      </c>
      <c r="F64" s="109">
        <f>ContactTracing!G27</f>
        <v>1</v>
      </c>
      <c r="G64" s="113">
        <v>0</v>
      </c>
      <c r="H64" s="258">
        <f>ContactTracing!I27</f>
        <v>0</v>
      </c>
    </row>
    <row r="65" spans="1:82">
      <c r="A65" s="38" t="str">
        <f>A42</f>
        <v>MSM</v>
      </c>
      <c r="B65" s="114">
        <v>0</v>
      </c>
      <c r="C65" s="114">
        <v>0</v>
      </c>
      <c r="D65" s="114">
        <v>0</v>
      </c>
      <c r="E65" s="109">
        <f>ContactTracing!F28</f>
        <v>0.80499999999999994</v>
      </c>
      <c r="F65" s="109">
        <f>ContactTracing!G28</f>
        <v>0.19500000000000001</v>
      </c>
      <c r="G65" s="113">
        <v>0</v>
      </c>
      <c r="H65" s="113">
        <v>0</v>
      </c>
    </row>
    <row r="66" spans="1:82">
      <c r="A66" s="38" t="str">
        <f>A33</f>
        <v>Low Risk Women</v>
      </c>
      <c r="B66" s="109">
        <f>ContactTracing!C29</f>
        <v>0.34</v>
      </c>
      <c r="C66" s="109">
        <f>ContactTracing!D29</f>
        <v>0.33</v>
      </c>
      <c r="D66" s="109">
        <f>ContactTracing!E29</f>
        <v>0.33</v>
      </c>
      <c r="E66" s="109">
        <f>ContactTracing!F29</f>
        <v>0</v>
      </c>
      <c r="F66" s="114">
        <v>0</v>
      </c>
      <c r="G66" s="113">
        <v>0</v>
      </c>
      <c r="H66" s="113">
        <v>0</v>
      </c>
    </row>
    <row r="67" spans="1:82">
      <c r="A67" s="38" t="str">
        <f t="shared" ref="A67:A68" si="3">A34</f>
        <v>Medium Risk Women</v>
      </c>
      <c r="B67" s="109">
        <f>ContactTracing!C30</f>
        <v>0.43</v>
      </c>
      <c r="C67" s="109">
        <f>ContactTracing!D30</f>
        <v>0.57000000000000006</v>
      </c>
      <c r="D67" s="114">
        <v>0</v>
      </c>
      <c r="E67" s="114">
        <v>0</v>
      </c>
      <c r="F67" s="114">
        <v>0</v>
      </c>
      <c r="G67" s="113">
        <v>0</v>
      </c>
      <c r="H67" s="113">
        <v>0</v>
      </c>
    </row>
    <row r="68" spans="1:82">
      <c r="A68" s="38" t="str">
        <f t="shared" si="3"/>
        <v>High Risk Women (FSW)</v>
      </c>
      <c r="B68" s="109">
        <f>ContactTracing!C31</f>
        <v>0.9</v>
      </c>
      <c r="C68" s="114">
        <v>0</v>
      </c>
      <c r="D68" s="109">
        <f>ContactTracing!E31</f>
        <v>9.9999999999999978E-2</v>
      </c>
      <c r="E68" s="114">
        <v>0</v>
      </c>
      <c r="F68" s="114">
        <v>0</v>
      </c>
      <c r="G68" s="113">
        <v>0</v>
      </c>
      <c r="H68" s="113">
        <v>0</v>
      </c>
    </row>
    <row r="72" spans="1:82">
      <c r="A72" s="64" t="s">
        <v>84</v>
      </c>
      <c r="B72" s="12"/>
    </row>
    <row r="73" spans="1:82">
      <c r="A73" s="30" t="str">
        <f>PopulationSizes!A2</f>
        <v>Year</v>
      </c>
      <c r="B73" s="26">
        <f>B2</f>
        <v>1970</v>
      </c>
      <c r="C73" s="26">
        <f>C2</f>
        <v>1971</v>
      </c>
      <c r="D73" s="26">
        <f t="shared" ref="D73:BO73" si="4">D2</f>
        <v>1972</v>
      </c>
      <c r="E73" s="26">
        <f t="shared" si="4"/>
        <v>1973</v>
      </c>
      <c r="F73" s="26">
        <f t="shared" si="4"/>
        <v>1974</v>
      </c>
      <c r="G73" s="26">
        <f t="shared" si="4"/>
        <v>1975</v>
      </c>
      <c r="H73" s="26">
        <f t="shared" si="4"/>
        <v>1976</v>
      </c>
      <c r="I73" s="26">
        <f t="shared" si="4"/>
        <v>1977</v>
      </c>
      <c r="J73" s="26">
        <f t="shared" si="4"/>
        <v>1978</v>
      </c>
      <c r="K73" s="26">
        <f t="shared" si="4"/>
        <v>1979</v>
      </c>
      <c r="L73" s="26">
        <f t="shared" si="4"/>
        <v>1980</v>
      </c>
      <c r="M73" s="26">
        <f t="shared" si="4"/>
        <v>1981</v>
      </c>
      <c r="N73" s="26">
        <f t="shared" si="4"/>
        <v>1982</v>
      </c>
      <c r="O73" s="26">
        <f t="shared" si="4"/>
        <v>1983</v>
      </c>
      <c r="P73" s="26">
        <f t="shared" si="4"/>
        <v>1984</v>
      </c>
      <c r="Q73" s="26">
        <f t="shared" si="4"/>
        <v>1985</v>
      </c>
      <c r="R73" s="26">
        <f t="shared" si="4"/>
        <v>1986</v>
      </c>
      <c r="S73" s="26">
        <f t="shared" si="4"/>
        <v>1987</v>
      </c>
      <c r="T73" s="26">
        <f t="shared" si="4"/>
        <v>1988</v>
      </c>
      <c r="U73" s="26">
        <f t="shared" si="4"/>
        <v>1989</v>
      </c>
      <c r="V73" s="26">
        <f t="shared" si="4"/>
        <v>1990</v>
      </c>
      <c r="W73" s="26">
        <f t="shared" si="4"/>
        <v>1991</v>
      </c>
      <c r="X73" s="26">
        <f t="shared" si="4"/>
        <v>1992</v>
      </c>
      <c r="Y73" s="26">
        <f t="shared" si="4"/>
        <v>1993</v>
      </c>
      <c r="Z73" s="26">
        <f t="shared" si="4"/>
        <v>1994</v>
      </c>
      <c r="AA73" s="26">
        <f t="shared" si="4"/>
        <v>1995</v>
      </c>
      <c r="AB73" s="26">
        <f t="shared" si="4"/>
        <v>1996</v>
      </c>
      <c r="AC73" s="26">
        <f t="shared" si="4"/>
        <v>1997</v>
      </c>
      <c r="AD73" s="26">
        <f t="shared" si="4"/>
        <v>1998</v>
      </c>
      <c r="AE73" s="26">
        <f t="shared" si="4"/>
        <v>1999</v>
      </c>
      <c r="AF73" s="26">
        <f t="shared" si="4"/>
        <v>2000</v>
      </c>
      <c r="AG73" s="26">
        <f t="shared" si="4"/>
        <v>2001</v>
      </c>
      <c r="AH73" s="26">
        <f t="shared" si="4"/>
        <v>2002</v>
      </c>
      <c r="AI73" s="26">
        <f t="shared" si="4"/>
        <v>2003</v>
      </c>
      <c r="AJ73" s="26">
        <f t="shared" si="4"/>
        <v>2004</v>
      </c>
      <c r="AK73" s="26">
        <f t="shared" si="4"/>
        <v>2005</v>
      </c>
      <c r="AL73" s="26">
        <f t="shared" si="4"/>
        <v>2006</v>
      </c>
      <c r="AM73" s="26">
        <f t="shared" si="4"/>
        <v>2007</v>
      </c>
      <c r="AN73" s="26">
        <f t="shared" si="4"/>
        <v>2008</v>
      </c>
      <c r="AO73" s="26">
        <f t="shared" si="4"/>
        <v>2009</v>
      </c>
      <c r="AP73" s="26">
        <f t="shared" si="4"/>
        <v>2010</v>
      </c>
      <c r="AQ73" s="26">
        <f t="shared" si="4"/>
        <v>2011</v>
      </c>
      <c r="AR73" s="26">
        <f t="shared" si="4"/>
        <v>2012</v>
      </c>
      <c r="AS73" s="26">
        <f t="shared" si="4"/>
        <v>2013</v>
      </c>
      <c r="AT73" s="26">
        <f t="shared" si="4"/>
        <v>2014</v>
      </c>
      <c r="AU73" s="26">
        <f t="shared" si="4"/>
        <v>2015</v>
      </c>
      <c r="AV73" s="26">
        <f t="shared" si="4"/>
        <v>2016</v>
      </c>
      <c r="AW73" s="26">
        <f t="shared" si="4"/>
        <v>2017</v>
      </c>
      <c r="AX73" s="26">
        <f t="shared" si="4"/>
        <v>2018</v>
      </c>
      <c r="AY73" s="26">
        <f t="shared" si="4"/>
        <v>2019</v>
      </c>
      <c r="AZ73" s="26">
        <f t="shared" si="4"/>
        <v>2020</v>
      </c>
      <c r="BA73" s="26">
        <f t="shared" si="4"/>
        <v>2021</v>
      </c>
      <c r="BB73" s="26">
        <f t="shared" si="4"/>
        <v>2022</v>
      </c>
      <c r="BC73" s="26">
        <f t="shared" si="4"/>
        <v>2023</v>
      </c>
      <c r="BD73" s="26">
        <f t="shared" si="4"/>
        <v>2024</v>
      </c>
      <c r="BE73" s="26">
        <f t="shared" si="4"/>
        <v>2025</v>
      </c>
      <c r="BF73" s="26">
        <f t="shared" si="4"/>
        <v>2026</v>
      </c>
      <c r="BG73" s="26">
        <f t="shared" si="4"/>
        <v>2027</v>
      </c>
      <c r="BH73" s="26">
        <f t="shared" si="4"/>
        <v>2028</v>
      </c>
      <c r="BI73" s="26">
        <f t="shared" si="4"/>
        <v>2029</v>
      </c>
      <c r="BJ73" s="26">
        <f t="shared" si="4"/>
        <v>2030</v>
      </c>
      <c r="BK73" s="26">
        <f t="shared" si="4"/>
        <v>2031</v>
      </c>
      <c r="BL73" s="26">
        <f t="shared" si="4"/>
        <v>2032</v>
      </c>
      <c r="BM73" s="26">
        <f t="shared" si="4"/>
        <v>2033</v>
      </c>
      <c r="BN73" s="26">
        <f t="shared" si="4"/>
        <v>2034</v>
      </c>
      <c r="BO73" s="26">
        <f t="shared" si="4"/>
        <v>2035</v>
      </c>
      <c r="BP73" s="26">
        <f t="shared" ref="BP73:CD73" si="5">BP2</f>
        <v>2036</v>
      </c>
      <c r="BQ73" s="26">
        <f t="shared" si="5"/>
        <v>2037</v>
      </c>
      <c r="BR73" s="26">
        <f t="shared" si="5"/>
        <v>2038</v>
      </c>
      <c r="BS73" s="26">
        <f t="shared" si="5"/>
        <v>2039</v>
      </c>
      <c r="BT73" s="26">
        <f t="shared" si="5"/>
        <v>2040</v>
      </c>
      <c r="BU73" s="26">
        <f t="shared" si="5"/>
        <v>2041</v>
      </c>
      <c r="BV73" s="26">
        <f t="shared" si="5"/>
        <v>2042</v>
      </c>
      <c r="BW73" s="26">
        <f t="shared" si="5"/>
        <v>2043</v>
      </c>
      <c r="BX73" s="26">
        <f t="shared" si="5"/>
        <v>2044</v>
      </c>
      <c r="BY73" s="26">
        <f t="shared" si="5"/>
        <v>2045</v>
      </c>
      <c r="BZ73" s="26">
        <f t="shared" si="5"/>
        <v>2046</v>
      </c>
      <c r="CA73" s="26">
        <f t="shared" si="5"/>
        <v>2047</v>
      </c>
      <c r="CB73" s="26">
        <f t="shared" si="5"/>
        <v>2048</v>
      </c>
      <c r="CC73" s="26">
        <f t="shared" si="5"/>
        <v>2049</v>
      </c>
      <c r="CD73" s="26">
        <f t="shared" si="5"/>
        <v>2050</v>
      </c>
    </row>
    <row r="74" spans="1:82">
      <c r="A74" s="34"/>
    </row>
    <row r="75" spans="1:82">
      <c r="A75" s="40" t="str">
        <f>PopulationSizes!A4</f>
        <v>Women</v>
      </c>
    </row>
    <row r="76" spans="1:82">
      <c r="A76" s="39" t="str">
        <f>PopulationSizes!A6</f>
        <v>Low Risk Women (%)</v>
      </c>
      <c r="B76" s="93">
        <f>SexualBehaviour!B52</f>
        <v>0.1</v>
      </c>
      <c r="C76" s="93">
        <f>SexualBehaviour!C52</f>
        <v>0.1</v>
      </c>
      <c r="D76" s="93">
        <f>SexualBehaviour!D52</f>
        <v>0.1</v>
      </c>
      <c r="E76" s="93">
        <f>SexualBehaviour!E52</f>
        <v>0.1</v>
      </c>
      <c r="F76" s="93">
        <f>SexualBehaviour!F52</f>
        <v>0.1</v>
      </c>
      <c r="G76" s="93">
        <f>SexualBehaviour!G52</f>
        <v>0.1</v>
      </c>
      <c r="H76" s="93">
        <f>SexualBehaviour!H52</f>
        <v>0.1</v>
      </c>
      <c r="I76" s="93">
        <f>SexualBehaviour!I52</f>
        <v>0.1</v>
      </c>
      <c r="J76" s="93">
        <f>SexualBehaviour!J52</f>
        <v>0.1</v>
      </c>
      <c r="K76" s="93">
        <f>SexualBehaviour!K52</f>
        <v>0.1</v>
      </c>
      <c r="L76" s="93">
        <f>SexualBehaviour!L52</f>
        <v>0.1</v>
      </c>
      <c r="M76" s="93">
        <f>SexualBehaviour!M52</f>
        <v>0.1</v>
      </c>
      <c r="N76" s="93">
        <f>SexualBehaviour!N52</f>
        <v>0.1</v>
      </c>
      <c r="O76" s="93">
        <f>SexualBehaviour!O52</f>
        <v>0.1</v>
      </c>
      <c r="P76" s="93">
        <f>SexualBehaviour!P52</f>
        <v>0.1</v>
      </c>
      <c r="Q76" s="93">
        <f>SexualBehaviour!Q52</f>
        <v>0.1</v>
      </c>
      <c r="R76" s="93">
        <f>SexualBehaviour!R52</f>
        <v>0.1</v>
      </c>
      <c r="S76" s="93">
        <f>SexualBehaviour!S52</f>
        <v>0.1</v>
      </c>
      <c r="T76" s="93">
        <f>SexualBehaviour!T52</f>
        <v>0.1</v>
      </c>
      <c r="U76" s="93">
        <f>SexualBehaviour!U52</f>
        <v>0.1</v>
      </c>
      <c r="V76" s="93">
        <f>SexualBehaviour!V52</f>
        <v>0.1</v>
      </c>
      <c r="W76" s="93">
        <f>SexualBehaviour!W52</f>
        <v>0.1</v>
      </c>
      <c r="X76" s="93">
        <f>SexualBehaviour!X52</f>
        <v>0.1</v>
      </c>
      <c r="Y76" s="93">
        <f>SexualBehaviour!Y52</f>
        <v>0.1</v>
      </c>
      <c r="Z76" s="93">
        <f>SexualBehaviour!Z52</f>
        <v>0.1</v>
      </c>
      <c r="AA76" s="93">
        <f>SexualBehaviour!AA52</f>
        <v>0.1</v>
      </c>
      <c r="AB76" s="93">
        <f>SexualBehaviour!AB52</f>
        <v>0.1</v>
      </c>
      <c r="AC76" s="93">
        <f>SexualBehaviour!AC52</f>
        <v>0.1</v>
      </c>
      <c r="AD76" s="93">
        <f>SexualBehaviour!AD52</f>
        <v>0.1</v>
      </c>
      <c r="AE76" s="93">
        <f>SexualBehaviour!AE52</f>
        <v>0.1</v>
      </c>
      <c r="AF76" s="93">
        <f>SexualBehaviour!AF52</f>
        <v>0.15</v>
      </c>
      <c r="AG76" s="93">
        <f>SexualBehaviour!AG52</f>
        <v>0.2</v>
      </c>
      <c r="AH76" s="93">
        <f>SexualBehaviour!AH52</f>
        <v>0.25</v>
      </c>
      <c r="AI76" s="93">
        <f>SexualBehaviour!AI52</f>
        <v>0.3</v>
      </c>
      <c r="AJ76" s="93">
        <f>SexualBehaviour!AJ52</f>
        <v>0.35</v>
      </c>
      <c r="AK76" s="93">
        <f>SexualBehaviour!AK52</f>
        <v>0.4</v>
      </c>
      <c r="AL76" s="93">
        <f>SexualBehaviour!AL52</f>
        <v>0.45</v>
      </c>
      <c r="AM76" s="93">
        <f>SexualBehaviour!AM52</f>
        <v>0.5</v>
      </c>
      <c r="AN76" s="93">
        <f>SexualBehaviour!AN52</f>
        <v>0.55000000000000004</v>
      </c>
      <c r="AO76" s="93">
        <f>SexualBehaviour!AO52</f>
        <v>0.6</v>
      </c>
      <c r="AP76" s="93">
        <f>SexualBehaviour!AP52</f>
        <v>0.6</v>
      </c>
      <c r="AQ76" s="93">
        <f>SexualBehaviour!AQ52</f>
        <v>0.6</v>
      </c>
      <c r="AR76" s="93">
        <f>SexualBehaviour!AR52</f>
        <v>0.6</v>
      </c>
      <c r="AS76" s="93">
        <f>SexualBehaviour!AS52</f>
        <v>0.6</v>
      </c>
      <c r="AT76" s="93">
        <f>SexualBehaviour!AT52</f>
        <v>0.6</v>
      </c>
      <c r="AU76" s="93">
        <f>SexualBehaviour!AU52</f>
        <v>0.6</v>
      </c>
      <c r="AV76" s="93">
        <f>SexualBehaviour!AV52</f>
        <v>0.6</v>
      </c>
      <c r="AW76" s="93">
        <f>SexualBehaviour!AW52</f>
        <v>0.6</v>
      </c>
      <c r="AX76" s="93">
        <f>SexualBehaviour!AX52</f>
        <v>0.6</v>
      </c>
      <c r="AY76" s="93">
        <f>SexualBehaviour!AY52</f>
        <v>0.6</v>
      </c>
      <c r="AZ76" s="93">
        <f>SexualBehaviour!AZ52</f>
        <v>0.6</v>
      </c>
      <c r="BA76" s="93">
        <f>SexualBehaviour!BA52</f>
        <v>0.6</v>
      </c>
      <c r="BB76" s="93">
        <f>SexualBehaviour!BB52</f>
        <v>0.6</v>
      </c>
      <c r="BC76" s="93">
        <f>SexualBehaviour!BC52</f>
        <v>0.6</v>
      </c>
      <c r="BD76" s="93">
        <f>SexualBehaviour!BD52</f>
        <v>0.6</v>
      </c>
      <c r="BE76" s="93">
        <f>SexualBehaviour!BE52</f>
        <v>0.6</v>
      </c>
      <c r="BF76" s="93">
        <f>SexualBehaviour!BF52</f>
        <v>0.6</v>
      </c>
      <c r="BG76" s="93">
        <f>SexualBehaviour!BG52</f>
        <v>0.6</v>
      </c>
      <c r="BH76" s="93">
        <f>SexualBehaviour!BH52</f>
        <v>0.6</v>
      </c>
      <c r="BI76" s="93">
        <f>SexualBehaviour!BI52</f>
        <v>0.6</v>
      </c>
      <c r="BJ76" s="93">
        <f>SexualBehaviour!BJ52</f>
        <v>0.6</v>
      </c>
      <c r="BK76" s="93">
        <f>SexualBehaviour!BK52</f>
        <v>0.6</v>
      </c>
      <c r="BL76" s="93">
        <f>SexualBehaviour!BL52</f>
        <v>0.6</v>
      </c>
      <c r="BM76" s="93">
        <f>SexualBehaviour!BM52</f>
        <v>0.6</v>
      </c>
      <c r="BN76" s="93">
        <f>SexualBehaviour!BN52</f>
        <v>0.6</v>
      </c>
      <c r="BO76" s="93">
        <f>SexualBehaviour!BO52</f>
        <v>0.6</v>
      </c>
      <c r="BP76" s="93">
        <f>SexualBehaviour!BP52</f>
        <v>0.6</v>
      </c>
      <c r="BQ76" s="93">
        <f>SexualBehaviour!BQ52</f>
        <v>0.6</v>
      </c>
      <c r="BR76" s="93">
        <f>SexualBehaviour!BR52</f>
        <v>0.6</v>
      </c>
      <c r="BS76" s="93">
        <f>SexualBehaviour!BS52</f>
        <v>0.6</v>
      </c>
      <c r="BT76" s="93">
        <f>SexualBehaviour!BT52</f>
        <v>0.6</v>
      </c>
      <c r="BU76" s="93">
        <f>SexualBehaviour!BU52</f>
        <v>0.6</v>
      </c>
      <c r="BV76" s="93">
        <f>SexualBehaviour!BV52</f>
        <v>0.6</v>
      </c>
      <c r="BW76" s="93">
        <f>SexualBehaviour!BW52</f>
        <v>0.6</v>
      </c>
      <c r="BX76" s="93">
        <f>SexualBehaviour!BX52</f>
        <v>0.6</v>
      </c>
      <c r="BY76" s="93">
        <f>SexualBehaviour!BY52</f>
        <v>0.6</v>
      </c>
      <c r="BZ76" s="93">
        <f>SexualBehaviour!BZ52</f>
        <v>0.6</v>
      </c>
      <c r="CA76" s="93">
        <f>SexualBehaviour!CA52</f>
        <v>0.6</v>
      </c>
      <c r="CB76" s="93">
        <f>SexualBehaviour!CB52</f>
        <v>0.6</v>
      </c>
      <c r="CC76" s="93">
        <f>SexualBehaviour!CC52</f>
        <v>0.6</v>
      </c>
      <c r="CD76" s="93">
        <f>SexualBehaviour!CD52</f>
        <v>0.6</v>
      </c>
    </row>
    <row r="77" spans="1:82">
      <c r="A77" s="32" t="str">
        <f>PopulationSizes!A7</f>
        <v>Medium Risk Women(%)</v>
      </c>
      <c r="B77" s="90">
        <f>SexualBehaviour!B53</f>
        <v>1</v>
      </c>
      <c r="C77" s="90">
        <f>SexualBehaviour!C53</f>
        <v>1</v>
      </c>
      <c r="D77" s="90">
        <f>SexualBehaviour!D53</f>
        <v>1</v>
      </c>
      <c r="E77" s="90">
        <f>SexualBehaviour!E53</f>
        <v>1</v>
      </c>
      <c r="F77" s="90">
        <f>SexualBehaviour!F53</f>
        <v>1</v>
      </c>
      <c r="G77" s="90">
        <f>SexualBehaviour!G53</f>
        <v>1</v>
      </c>
      <c r="H77" s="90">
        <f>SexualBehaviour!H53</f>
        <v>1</v>
      </c>
      <c r="I77" s="90">
        <f>SexualBehaviour!I53</f>
        <v>1</v>
      </c>
      <c r="J77" s="90">
        <f>SexualBehaviour!J53</f>
        <v>1</v>
      </c>
      <c r="K77" s="90">
        <f>SexualBehaviour!K53</f>
        <v>1</v>
      </c>
      <c r="L77" s="90">
        <f>SexualBehaviour!L53</f>
        <v>1</v>
      </c>
      <c r="M77" s="90">
        <f>SexualBehaviour!M53</f>
        <v>1</v>
      </c>
      <c r="N77" s="90">
        <f>SexualBehaviour!N53</f>
        <v>1</v>
      </c>
      <c r="O77" s="90">
        <f>SexualBehaviour!O53</f>
        <v>1</v>
      </c>
      <c r="P77" s="90">
        <f>SexualBehaviour!P53</f>
        <v>1</v>
      </c>
      <c r="Q77" s="90">
        <f>SexualBehaviour!Q53</f>
        <v>1</v>
      </c>
      <c r="R77" s="90">
        <f>SexualBehaviour!R53</f>
        <v>1.0000100000000001</v>
      </c>
      <c r="S77" s="90">
        <f>SexualBehaviour!S53</f>
        <v>1.0000199999999999</v>
      </c>
      <c r="T77" s="90">
        <f>SexualBehaviour!T53</f>
        <v>1.00007</v>
      </c>
      <c r="U77" s="90">
        <f>SexualBehaviour!U53</f>
        <v>1.0002200000000001</v>
      </c>
      <c r="V77" s="90">
        <f>SexualBehaviour!V53</f>
        <v>1.00064</v>
      </c>
      <c r="W77" s="90">
        <f>SexualBehaviour!W53</f>
        <v>1.0019</v>
      </c>
      <c r="X77" s="90">
        <f>SexualBehaviour!X53</f>
        <v>1.0055700000000001</v>
      </c>
      <c r="Y77" s="90">
        <f>SexualBehaviour!Y53</f>
        <v>1.0161500000000001</v>
      </c>
      <c r="Z77" s="90">
        <f>SexualBehaviour!Z53</f>
        <v>1.0459099999999999</v>
      </c>
      <c r="AA77" s="90">
        <f>SexualBehaviour!AA53</f>
        <v>1.12642</v>
      </c>
      <c r="AB77" s="90">
        <f>SexualBehaviour!AB53</f>
        <v>1.3307800000000001</v>
      </c>
      <c r="AC77" s="90">
        <f>SexualBehaviour!AC53</f>
        <v>1.80081</v>
      </c>
      <c r="AD77" s="90">
        <f>SexualBehaviour!AD53</f>
        <v>2.7383299999999999</v>
      </c>
      <c r="AE77" s="90">
        <f>SexualBehaviour!AE53</f>
        <v>4.2901199999999999</v>
      </c>
      <c r="AF77" s="90">
        <f>SexualBehaviour!AF53</f>
        <v>6.3587400000000001</v>
      </c>
      <c r="AG77" s="90">
        <f>SexualBehaviour!AG53</f>
        <v>8.5732900000000001</v>
      </c>
      <c r="AH77" s="90">
        <f>SexualBehaviour!AH53</f>
        <v>10.52643</v>
      </c>
      <c r="AI77" s="90">
        <f>SexualBehaviour!AI53</f>
        <v>12.00731</v>
      </c>
      <c r="AJ77" s="90">
        <f>SexualBehaviour!AJ53</f>
        <v>13.0166</v>
      </c>
      <c r="AK77" s="90">
        <f>SexualBehaviour!AK53</f>
        <v>13.658200000000001</v>
      </c>
      <c r="AL77" s="90">
        <f>SexualBehaviour!AL53</f>
        <v>14.04879</v>
      </c>
      <c r="AM77" s="90">
        <f>SexualBehaviour!AM53</f>
        <v>14.280469999999999</v>
      </c>
      <c r="AN77" s="90">
        <f>SexualBehaviour!AN53</f>
        <v>14.41581</v>
      </c>
      <c r="AO77" s="90">
        <f>SexualBehaviour!AO53</f>
        <v>14.49417</v>
      </c>
      <c r="AP77" s="90">
        <f>SexualBehaviour!AP53</f>
        <v>14.53931</v>
      </c>
      <c r="AQ77" s="90">
        <f>SexualBehaviour!AQ53</f>
        <v>14.56523</v>
      </c>
      <c r="AR77" s="90">
        <f>SexualBehaviour!AR53</f>
        <v>14.5801</v>
      </c>
      <c r="AS77" s="90">
        <f>SexualBehaviour!AS53</f>
        <v>14.588609999999999</v>
      </c>
      <c r="AT77" s="90">
        <f>SexualBehaviour!AT53</f>
        <v>14.59348</v>
      </c>
      <c r="AU77" s="90">
        <f>SexualBehaviour!AU53</f>
        <v>14.596270000000001</v>
      </c>
      <c r="AV77" s="90">
        <f>SexualBehaviour!AV53</f>
        <v>14.59787</v>
      </c>
      <c r="AW77" s="90">
        <f>SexualBehaviour!AW53</f>
        <v>14.59787</v>
      </c>
      <c r="AX77" s="90">
        <f>SexualBehaviour!AX53</f>
        <v>14.59787</v>
      </c>
      <c r="AY77" s="90">
        <f>SexualBehaviour!AY53</f>
        <v>14.59787</v>
      </c>
      <c r="AZ77" s="90">
        <f>SexualBehaviour!AZ53</f>
        <v>14.59787</v>
      </c>
      <c r="BA77" s="90">
        <f>SexualBehaviour!BA53</f>
        <v>14.59787</v>
      </c>
      <c r="BB77" s="90">
        <f>SexualBehaviour!BB53</f>
        <v>14.59787</v>
      </c>
      <c r="BC77" s="90">
        <f>SexualBehaviour!BC53</f>
        <v>14.59787</v>
      </c>
      <c r="BD77" s="90">
        <f>SexualBehaviour!BD53</f>
        <v>14.59787</v>
      </c>
      <c r="BE77" s="90">
        <f>SexualBehaviour!BE53</f>
        <v>14.59787</v>
      </c>
      <c r="BF77" s="90">
        <f>SexualBehaviour!BF53</f>
        <v>14.59787</v>
      </c>
      <c r="BG77" s="90">
        <f>SexualBehaviour!BG53</f>
        <v>14.59787</v>
      </c>
      <c r="BH77" s="90">
        <f>SexualBehaviour!BH53</f>
        <v>14.59787</v>
      </c>
      <c r="BI77" s="90">
        <f>SexualBehaviour!BI53</f>
        <v>14.59787</v>
      </c>
      <c r="BJ77" s="90">
        <f>SexualBehaviour!BJ53</f>
        <v>14.59787</v>
      </c>
      <c r="BK77" s="90">
        <f>SexualBehaviour!BK53</f>
        <v>14.59787</v>
      </c>
      <c r="BL77" s="90">
        <f>SexualBehaviour!BL53</f>
        <v>14.59787</v>
      </c>
      <c r="BM77" s="90">
        <f>SexualBehaviour!BM53</f>
        <v>14.59787</v>
      </c>
      <c r="BN77" s="90">
        <f>SexualBehaviour!BN53</f>
        <v>14.59787</v>
      </c>
      <c r="BO77" s="90">
        <f>SexualBehaviour!BO53</f>
        <v>14.59787</v>
      </c>
      <c r="BP77" s="90">
        <f>SexualBehaviour!BP53</f>
        <v>14.59787</v>
      </c>
      <c r="BQ77" s="90">
        <f>SexualBehaviour!BQ53</f>
        <v>14.59787</v>
      </c>
      <c r="BR77" s="90">
        <f>SexualBehaviour!BR53</f>
        <v>14.59787</v>
      </c>
      <c r="BS77" s="90">
        <f>SexualBehaviour!BS53</f>
        <v>14.59787</v>
      </c>
      <c r="BT77" s="90">
        <f>SexualBehaviour!BT53</f>
        <v>14.59787</v>
      </c>
      <c r="BU77" s="90">
        <f>SexualBehaviour!BU53</f>
        <v>14.59787</v>
      </c>
      <c r="BV77" s="90">
        <f>SexualBehaviour!BV53</f>
        <v>14.59787</v>
      </c>
      <c r="BW77" s="90">
        <f>SexualBehaviour!BW53</f>
        <v>14.59787</v>
      </c>
      <c r="BX77" s="90">
        <f>SexualBehaviour!BX53</f>
        <v>14.59787</v>
      </c>
      <c r="BY77" s="90">
        <f>SexualBehaviour!BY53</f>
        <v>14.59787</v>
      </c>
      <c r="BZ77" s="90">
        <f>SexualBehaviour!BZ53</f>
        <v>14.59787</v>
      </c>
      <c r="CA77" s="90">
        <f>SexualBehaviour!CA53</f>
        <v>14.59787</v>
      </c>
      <c r="CB77" s="90">
        <f>SexualBehaviour!CB53</f>
        <v>14.59787</v>
      </c>
      <c r="CC77" s="90">
        <f>SexualBehaviour!CC53</f>
        <v>14.59787</v>
      </c>
      <c r="CD77" s="90">
        <f>SexualBehaviour!CD53</f>
        <v>14.59787</v>
      </c>
    </row>
    <row r="78" spans="1:82">
      <c r="A78" s="33" t="str">
        <f>PopulationSizes!A8</f>
        <v>High Risk Women (FSW)(%)</v>
      </c>
      <c r="B78" s="91">
        <f>SexualBehaviour!B54</f>
        <v>1</v>
      </c>
      <c r="C78" s="91">
        <f>SexualBehaviour!C54</f>
        <v>1</v>
      </c>
      <c r="D78" s="91">
        <f>SexualBehaviour!D54</f>
        <v>1</v>
      </c>
      <c r="E78" s="91">
        <f>SexualBehaviour!E54</f>
        <v>1</v>
      </c>
      <c r="F78" s="91">
        <f>SexualBehaviour!F54</f>
        <v>1</v>
      </c>
      <c r="G78" s="91">
        <f>SexualBehaviour!G54</f>
        <v>1</v>
      </c>
      <c r="H78" s="91">
        <f>SexualBehaviour!H54</f>
        <v>1</v>
      </c>
      <c r="I78" s="91">
        <f>SexualBehaviour!I54</f>
        <v>1</v>
      </c>
      <c r="J78" s="91">
        <f>SexualBehaviour!J54</f>
        <v>1</v>
      </c>
      <c r="K78" s="91">
        <f>SexualBehaviour!K54</f>
        <v>1</v>
      </c>
      <c r="L78" s="91">
        <f>SexualBehaviour!L54</f>
        <v>1</v>
      </c>
      <c r="M78" s="91">
        <f>SexualBehaviour!M54</f>
        <v>1</v>
      </c>
      <c r="N78" s="91">
        <f>SexualBehaviour!N54</f>
        <v>1</v>
      </c>
      <c r="O78" s="91">
        <f>SexualBehaviour!O54</f>
        <v>1</v>
      </c>
      <c r="P78" s="91">
        <f>SexualBehaviour!P54</f>
        <v>1.0000100000000001</v>
      </c>
      <c r="Q78" s="91">
        <f>SexualBehaviour!Q54</f>
        <v>1.0000199999999999</v>
      </c>
      <c r="R78" s="91">
        <f>SexualBehaviour!R54</f>
        <v>1.0000500000000001</v>
      </c>
      <c r="S78" s="91">
        <f>SexualBehaviour!S54</f>
        <v>1.00014</v>
      </c>
      <c r="T78" s="91">
        <f>SexualBehaviour!T54</f>
        <v>1.0004200000000001</v>
      </c>
      <c r="U78" s="91">
        <f>SexualBehaviour!U54</f>
        <v>1.00126</v>
      </c>
      <c r="V78" s="91">
        <f>SexualBehaviour!V54</f>
        <v>1.00126</v>
      </c>
      <c r="W78" s="91">
        <f>SexualBehaviour!W54</f>
        <v>1.00126</v>
      </c>
      <c r="X78" s="91">
        <f>SexualBehaviour!X54</f>
        <v>2</v>
      </c>
      <c r="Y78" s="91">
        <f>SexualBehaviour!Y54</f>
        <v>3</v>
      </c>
      <c r="Z78" s="91">
        <f>SexualBehaviour!Z54</f>
        <v>4</v>
      </c>
      <c r="AA78" s="91">
        <f>SexualBehaviour!AA54</f>
        <v>5</v>
      </c>
      <c r="AB78" s="91">
        <f>SexualBehaviour!AB54</f>
        <v>10</v>
      </c>
      <c r="AC78" s="91">
        <f>SexualBehaviour!AC54</f>
        <v>14</v>
      </c>
      <c r="AD78" s="91">
        <f>SexualBehaviour!AD54</f>
        <v>18</v>
      </c>
      <c r="AE78" s="91">
        <f>SexualBehaviour!AE54</f>
        <v>22</v>
      </c>
      <c r="AF78" s="91">
        <f>SexualBehaviour!AF54</f>
        <v>26</v>
      </c>
      <c r="AG78" s="91">
        <f>SexualBehaviour!AG54</f>
        <v>31</v>
      </c>
      <c r="AH78" s="91">
        <f>SexualBehaviour!AH54</f>
        <v>35</v>
      </c>
      <c r="AI78" s="91">
        <f>SexualBehaviour!AI54</f>
        <v>39</v>
      </c>
      <c r="AJ78" s="91">
        <f>SexualBehaviour!AJ54</f>
        <v>43</v>
      </c>
      <c r="AK78" s="91">
        <f>SexualBehaviour!AK54</f>
        <v>45</v>
      </c>
      <c r="AL78" s="91">
        <f>SexualBehaviour!AL54</f>
        <v>47</v>
      </c>
      <c r="AM78" s="91">
        <f>SexualBehaviour!AM54</f>
        <v>48</v>
      </c>
      <c r="AN78" s="91">
        <f>SexualBehaviour!AN54</f>
        <v>49</v>
      </c>
      <c r="AO78" s="91">
        <f>SexualBehaviour!AO54</f>
        <v>50</v>
      </c>
      <c r="AP78" s="91">
        <f>SexualBehaviour!AP54</f>
        <v>50.5</v>
      </c>
      <c r="AQ78" s="91">
        <f>SexualBehaviour!AQ54</f>
        <v>51</v>
      </c>
      <c r="AR78" s="91">
        <f>SexualBehaviour!AR54</f>
        <v>51.5</v>
      </c>
      <c r="AS78" s="91">
        <f>SexualBehaviour!AS54</f>
        <v>52</v>
      </c>
      <c r="AT78" s="91">
        <f>SexualBehaviour!AT54</f>
        <v>52.5</v>
      </c>
      <c r="AU78" s="91">
        <f>SexualBehaviour!AU54</f>
        <v>53</v>
      </c>
      <c r="AV78" s="91">
        <f>SexualBehaviour!AV54</f>
        <v>53.5</v>
      </c>
      <c r="AW78" s="91">
        <f>SexualBehaviour!AW54</f>
        <v>54</v>
      </c>
      <c r="AX78" s="91">
        <f>SexualBehaviour!AX54</f>
        <v>54.5</v>
      </c>
      <c r="AY78" s="91">
        <f>SexualBehaviour!AY54</f>
        <v>55</v>
      </c>
      <c r="AZ78" s="91">
        <f>SexualBehaviour!AZ54</f>
        <v>55</v>
      </c>
      <c r="BA78" s="91">
        <f>SexualBehaviour!BA54</f>
        <v>55</v>
      </c>
      <c r="BB78" s="91">
        <f>SexualBehaviour!BB54</f>
        <v>55</v>
      </c>
      <c r="BC78" s="91">
        <f>SexualBehaviour!BC54</f>
        <v>55</v>
      </c>
      <c r="BD78" s="91">
        <f>SexualBehaviour!BD54</f>
        <v>55</v>
      </c>
      <c r="BE78" s="91">
        <f>SexualBehaviour!BE54</f>
        <v>55</v>
      </c>
      <c r="BF78" s="91">
        <f>SexualBehaviour!BF54</f>
        <v>55</v>
      </c>
      <c r="BG78" s="91">
        <f>SexualBehaviour!BG54</f>
        <v>55</v>
      </c>
      <c r="BH78" s="91">
        <f>SexualBehaviour!BH54</f>
        <v>55</v>
      </c>
      <c r="BI78" s="91">
        <f>SexualBehaviour!BI54</f>
        <v>55</v>
      </c>
      <c r="BJ78" s="91">
        <f>SexualBehaviour!BJ54</f>
        <v>55</v>
      </c>
      <c r="BK78" s="91">
        <f>SexualBehaviour!BK54</f>
        <v>55</v>
      </c>
      <c r="BL78" s="91">
        <f>SexualBehaviour!BL54</f>
        <v>55</v>
      </c>
      <c r="BM78" s="91">
        <f>SexualBehaviour!BM54</f>
        <v>55</v>
      </c>
      <c r="BN78" s="91">
        <f>SexualBehaviour!BN54</f>
        <v>55</v>
      </c>
      <c r="BO78" s="91">
        <f>SexualBehaviour!BO54</f>
        <v>55</v>
      </c>
      <c r="BP78" s="91">
        <f>SexualBehaviour!BP54</f>
        <v>55</v>
      </c>
      <c r="BQ78" s="91">
        <f>SexualBehaviour!BQ54</f>
        <v>55</v>
      </c>
      <c r="BR78" s="91">
        <f>SexualBehaviour!BR54</f>
        <v>55</v>
      </c>
      <c r="BS78" s="91">
        <f>SexualBehaviour!BS54</f>
        <v>55</v>
      </c>
      <c r="BT78" s="91">
        <f>SexualBehaviour!BT54</f>
        <v>55</v>
      </c>
      <c r="BU78" s="91">
        <f>SexualBehaviour!BU54</f>
        <v>55</v>
      </c>
      <c r="BV78" s="91">
        <f>SexualBehaviour!BV54</f>
        <v>55</v>
      </c>
      <c r="BW78" s="91">
        <f>SexualBehaviour!BW54</f>
        <v>55</v>
      </c>
      <c r="BX78" s="91">
        <f>SexualBehaviour!BX54</f>
        <v>55</v>
      </c>
      <c r="BY78" s="91">
        <f>SexualBehaviour!BY54</f>
        <v>55</v>
      </c>
      <c r="BZ78" s="91">
        <f>SexualBehaviour!BZ54</f>
        <v>55</v>
      </c>
      <c r="CA78" s="91">
        <f>SexualBehaviour!CA54</f>
        <v>55</v>
      </c>
      <c r="CB78" s="91">
        <f>SexualBehaviour!CB54</f>
        <v>55</v>
      </c>
      <c r="CC78" s="91">
        <f>SexualBehaviour!CC54</f>
        <v>55</v>
      </c>
      <c r="CD78" s="91">
        <f>SexualBehaviour!CD54</f>
        <v>55</v>
      </c>
    </row>
    <row r="79" spans="1:82">
      <c r="A79" s="34"/>
      <c r="BK79" s="92"/>
      <c r="BL79" s="92"/>
      <c r="BM79" s="92"/>
      <c r="BN79" s="92"/>
      <c r="BO79" s="92"/>
      <c r="BP79" s="92"/>
      <c r="BQ79" s="92"/>
      <c r="BR79" s="92"/>
      <c r="BS79" s="92"/>
      <c r="BT79" s="92"/>
      <c r="BU79" s="92"/>
      <c r="BV79" s="92"/>
      <c r="BW79" s="92"/>
      <c r="BX79" s="92"/>
      <c r="BY79" s="92"/>
      <c r="BZ79" s="92"/>
      <c r="CA79" s="92"/>
      <c r="CB79" s="92"/>
      <c r="CC79" s="92"/>
      <c r="CD79" s="92"/>
    </row>
    <row r="80" spans="1:82">
      <c r="A80" s="34"/>
      <c r="BK80" s="92"/>
      <c r="BL80" s="92"/>
      <c r="BM80" s="92"/>
      <c r="BN80" s="92"/>
      <c r="BO80" s="92"/>
      <c r="BP80" s="92"/>
      <c r="BQ80" s="92"/>
      <c r="BR80" s="92"/>
      <c r="BS80" s="92"/>
      <c r="BT80" s="92"/>
      <c r="BU80" s="92"/>
      <c r="BV80" s="92"/>
      <c r="BW80" s="92"/>
      <c r="BX80" s="92"/>
      <c r="BY80" s="92"/>
      <c r="BZ80" s="92"/>
      <c r="CA80" s="92"/>
      <c r="CB80" s="92"/>
      <c r="CC80" s="92"/>
      <c r="CD80" s="92"/>
    </row>
    <row r="81" spans="1:82">
      <c r="A81" s="40" t="str">
        <f>PopulationSizes!A11</f>
        <v>Men</v>
      </c>
      <c r="BK81" s="92"/>
      <c r="BL81" s="92"/>
      <c r="BM81" s="92"/>
      <c r="BN81" s="92"/>
      <c r="BO81" s="92"/>
      <c r="BP81" s="92"/>
      <c r="BQ81" s="92"/>
      <c r="BR81" s="92"/>
      <c r="BS81" s="92"/>
      <c r="BT81" s="92"/>
      <c r="BU81" s="92"/>
      <c r="BV81" s="92"/>
      <c r="BW81" s="92"/>
      <c r="BX81" s="92"/>
      <c r="BY81" s="92"/>
      <c r="BZ81" s="92"/>
      <c r="CA81" s="92"/>
      <c r="CB81" s="92"/>
      <c r="CC81" s="92"/>
      <c r="CD81" s="92"/>
    </row>
    <row r="82" spans="1:82">
      <c r="A82" s="39" t="str">
        <f>PopulationSizes!A13</f>
        <v>Low Risk Men (%)</v>
      </c>
      <c r="B82" s="93">
        <f>SexualBehaviour!B52</f>
        <v>0.1</v>
      </c>
      <c r="C82" s="93">
        <f>SexualBehaviour!C52</f>
        <v>0.1</v>
      </c>
      <c r="D82" s="93">
        <f>SexualBehaviour!D52</f>
        <v>0.1</v>
      </c>
      <c r="E82" s="93">
        <f>SexualBehaviour!E52</f>
        <v>0.1</v>
      </c>
      <c r="F82" s="93">
        <f>SexualBehaviour!F52</f>
        <v>0.1</v>
      </c>
      <c r="G82" s="93">
        <f>SexualBehaviour!G52</f>
        <v>0.1</v>
      </c>
      <c r="H82" s="93">
        <f>SexualBehaviour!H52</f>
        <v>0.1</v>
      </c>
      <c r="I82" s="93">
        <f>SexualBehaviour!I52</f>
        <v>0.1</v>
      </c>
      <c r="J82" s="93">
        <f>SexualBehaviour!J52</f>
        <v>0.1</v>
      </c>
      <c r="K82" s="93">
        <f>SexualBehaviour!K52</f>
        <v>0.1</v>
      </c>
      <c r="L82" s="93">
        <f>SexualBehaviour!L52</f>
        <v>0.1</v>
      </c>
      <c r="M82" s="93">
        <f>SexualBehaviour!M52</f>
        <v>0.1</v>
      </c>
      <c r="N82" s="93">
        <f>SexualBehaviour!N52</f>
        <v>0.1</v>
      </c>
      <c r="O82" s="93">
        <f>SexualBehaviour!O52</f>
        <v>0.1</v>
      </c>
      <c r="P82" s="93">
        <f>SexualBehaviour!P52</f>
        <v>0.1</v>
      </c>
      <c r="Q82" s="93">
        <f>SexualBehaviour!Q52</f>
        <v>0.1</v>
      </c>
      <c r="R82" s="93">
        <f>SexualBehaviour!R52</f>
        <v>0.1</v>
      </c>
      <c r="S82" s="93">
        <f>SexualBehaviour!S52</f>
        <v>0.1</v>
      </c>
      <c r="T82" s="93">
        <f>SexualBehaviour!T52</f>
        <v>0.1</v>
      </c>
      <c r="U82" s="93">
        <f>SexualBehaviour!U52</f>
        <v>0.1</v>
      </c>
      <c r="V82" s="93">
        <f>SexualBehaviour!V52</f>
        <v>0.1</v>
      </c>
      <c r="W82" s="93">
        <f>SexualBehaviour!W52</f>
        <v>0.1</v>
      </c>
      <c r="X82" s="93">
        <f>SexualBehaviour!X52</f>
        <v>0.1</v>
      </c>
      <c r="Y82" s="93">
        <f>SexualBehaviour!Y52</f>
        <v>0.1</v>
      </c>
      <c r="Z82" s="93">
        <f>SexualBehaviour!Z52</f>
        <v>0.1</v>
      </c>
      <c r="AA82" s="93">
        <f>SexualBehaviour!AA52</f>
        <v>0.1</v>
      </c>
      <c r="AB82" s="93">
        <f>SexualBehaviour!AB52</f>
        <v>0.1</v>
      </c>
      <c r="AC82" s="93">
        <f>SexualBehaviour!AC52</f>
        <v>0.1</v>
      </c>
      <c r="AD82" s="93">
        <f>SexualBehaviour!AD52</f>
        <v>0.1</v>
      </c>
      <c r="AE82" s="93">
        <f>SexualBehaviour!AE52</f>
        <v>0.1</v>
      </c>
      <c r="AF82" s="93">
        <f>SexualBehaviour!AF52</f>
        <v>0.15</v>
      </c>
      <c r="AG82" s="93">
        <f>SexualBehaviour!AG52</f>
        <v>0.2</v>
      </c>
      <c r="AH82" s="93">
        <f>SexualBehaviour!AH52</f>
        <v>0.25</v>
      </c>
      <c r="AI82" s="93">
        <f>SexualBehaviour!AI52</f>
        <v>0.3</v>
      </c>
      <c r="AJ82" s="93">
        <f>SexualBehaviour!AJ52</f>
        <v>0.35</v>
      </c>
      <c r="AK82" s="93">
        <f>SexualBehaviour!AK52</f>
        <v>0.4</v>
      </c>
      <c r="AL82" s="93">
        <f>SexualBehaviour!AL52</f>
        <v>0.45</v>
      </c>
      <c r="AM82" s="93">
        <f>SexualBehaviour!AM52</f>
        <v>0.5</v>
      </c>
      <c r="AN82" s="93">
        <f>SexualBehaviour!AN52</f>
        <v>0.55000000000000004</v>
      </c>
      <c r="AO82" s="93">
        <f>SexualBehaviour!AO52</f>
        <v>0.6</v>
      </c>
      <c r="AP82" s="93">
        <f>SexualBehaviour!AP52</f>
        <v>0.6</v>
      </c>
      <c r="AQ82" s="93">
        <f>SexualBehaviour!AQ52</f>
        <v>0.6</v>
      </c>
      <c r="AR82" s="93">
        <f>SexualBehaviour!AR52</f>
        <v>0.6</v>
      </c>
      <c r="AS82" s="93">
        <f>SexualBehaviour!AS52</f>
        <v>0.6</v>
      </c>
      <c r="AT82" s="93">
        <f>SexualBehaviour!AT52</f>
        <v>0.6</v>
      </c>
      <c r="AU82" s="93">
        <f>SexualBehaviour!AU52</f>
        <v>0.6</v>
      </c>
      <c r="AV82" s="93">
        <f>SexualBehaviour!AV52</f>
        <v>0.6</v>
      </c>
      <c r="AW82" s="93">
        <f>SexualBehaviour!AW52</f>
        <v>0.6</v>
      </c>
      <c r="AX82" s="93">
        <f>SexualBehaviour!AX52</f>
        <v>0.6</v>
      </c>
      <c r="AY82" s="93">
        <f>SexualBehaviour!AY52</f>
        <v>0.6</v>
      </c>
      <c r="AZ82" s="93">
        <f>SexualBehaviour!AZ52</f>
        <v>0.6</v>
      </c>
      <c r="BA82" s="93">
        <f>SexualBehaviour!BA52</f>
        <v>0.6</v>
      </c>
      <c r="BB82" s="93">
        <f>SexualBehaviour!BB52</f>
        <v>0.6</v>
      </c>
      <c r="BC82" s="93">
        <f>SexualBehaviour!BC52</f>
        <v>0.6</v>
      </c>
      <c r="BD82" s="93">
        <f>SexualBehaviour!BD52</f>
        <v>0.6</v>
      </c>
      <c r="BE82" s="93">
        <f>SexualBehaviour!BE52</f>
        <v>0.6</v>
      </c>
      <c r="BF82" s="93">
        <f>SexualBehaviour!BF52</f>
        <v>0.6</v>
      </c>
      <c r="BG82" s="93">
        <f>SexualBehaviour!BG52</f>
        <v>0.6</v>
      </c>
      <c r="BH82" s="93">
        <f>SexualBehaviour!BH52</f>
        <v>0.6</v>
      </c>
      <c r="BI82" s="93">
        <f>SexualBehaviour!BI52</f>
        <v>0.6</v>
      </c>
      <c r="BJ82" s="93">
        <f>SexualBehaviour!BJ52</f>
        <v>0.6</v>
      </c>
      <c r="BK82" s="93">
        <f>SexualBehaviour!BK52</f>
        <v>0.6</v>
      </c>
      <c r="BL82" s="93">
        <f>SexualBehaviour!BL52</f>
        <v>0.6</v>
      </c>
      <c r="BM82" s="93">
        <f>SexualBehaviour!BM52</f>
        <v>0.6</v>
      </c>
      <c r="BN82" s="93">
        <f>SexualBehaviour!BN52</f>
        <v>0.6</v>
      </c>
      <c r="BO82" s="93">
        <f>SexualBehaviour!BO52</f>
        <v>0.6</v>
      </c>
      <c r="BP82" s="93">
        <f>SexualBehaviour!BP52</f>
        <v>0.6</v>
      </c>
      <c r="BQ82" s="93">
        <f>SexualBehaviour!BQ52</f>
        <v>0.6</v>
      </c>
      <c r="BR82" s="93">
        <f>SexualBehaviour!BR52</f>
        <v>0.6</v>
      </c>
      <c r="BS82" s="93">
        <f>SexualBehaviour!BS52</f>
        <v>0.6</v>
      </c>
      <c r="BT82" s="93">
        <f>SexualBehaviour!BT52</f>
        <v>0.6</v>
      </c>
      <c r="BU82" s="93">
        <f>SexualBehaviour!BU52</f>
        <v>0.6</v>
      </c>
      <c r="BV82" s="93">
        <f>SexualBehaviour!BV52</f>
        <v>0.6</v>
      </c>
      <c r="BW82" s="93">
        <f>SexualBehaviour!BW52</f>
        <v>0.6</v>
      </c>
      <c r="BX82" s="93">
        <f>SexualBehaviour!BX52</f>
        <v>0.6</v>
      </c>
      <c r="BY82" s="93">
        <f>SexualBehaviour!BY52</f>
        <v>0.6</v>
      </c>
      <c r="BZ82" s="93">
        <f>SexualBehaviour!BZ52</f>
        <v>0.6</v>
      </c>
      <c r="CA82" s="93">
        <f>SexualBehaviour!CA52</f>
        <v>0.6</v>
      </c>
      <c r="CB82" s="93">
        <f>SexualBehaviour!CB52</f>
        <v>0.6</v>
      </c>
      <c r="CC82" s="93">
        <f>SexualBehaviour!CC52</f>
        <v>0.6</v>
      </c>
      <c r="CD82" s="93">
        <f>SexualBehaviour!CD52</f>
        <v>0.6</v>
      </c>
    </row>
    <row r="83" spans="1:82">
      <c r="A83" s="32" t="str">
        <f>PopulationSizes!A14</f>
        <v>Medium Risk Men (%)</v>
      </c>
      <c r="B83" s="90">
        <f>SexualBehaviour!B53</f>
        <v>1</v>
      </c>
      <c r="C83" s="90">
        <f>SexualBehaviour!C53</f>
        <v>1</v>
      </c>
      <c r="D83" s="90">
        <f>SexualBehaviour!D53</f>
        <v>1</v>
      </c>
      <c r="E83" s="90">
        <f>SexualBehaviour!E53</f>
        <v>1</v>
      </c>
      <c r="F83" s="90">
        <f>SexualBehaviour!F53</f>
        <v>1</v>
      </c>
      <c r="G83" s="90">
        <f>SexualBehaviour!G53</f>
        <v>1</v>
      </c>
      <c r="H83" s="90">
        <f>SexualBehaviour!H53</f>
        <v>1</v>
      </c>
      <c r="I83" s="90">
        <f>SexualBehaviour!I53</f>
        <v>1</v>
      </c>
      <c r="J83" s="90">
        <f>SexualBehaviour!J53</f>
        <v>1</v>
      </c>
      <c r="K83" s="90">
        <f>SexualBehaviour!K53</f>
        <v>1</v>
      </c>
      <c r="L83" s="90">
        <f>SexualBehaviour!L53</f>
        <v>1</v>
      </c>
      <c r="M83" s="90">
        <f>SexualBehaviour!M53</f>
        <v>1</v>
      </c>
      <c r="N83" s="90">
        <f>SexualBehaviour!N53</f>
        <v>1</v>
      </c>
      <c r="O83" s="90">
        <f>SexualBehaviour!O53</f>
        <v>1</v>
      </c>
      <c r="P83" s="90">
        <f>SexualBehaviour!P53</f>
        <v>1</v>
      </c>
      <c r="Q83" s="90">
        <f>SexualBehaviour!Q53</f>
        <v>1</v>
      </c>
      <c r="R83" s="90">
        <f>SexualBehaviour!R53</f>
        <v>1.0000100000000001</v>
      </c>
      <c r="S83" s="90">
        <f>SexualBehaviour!S53</f>
        <v>1.0000199999999999</v>
      </c>
      <c r="T83" s="90">
        <f>SexualBehaviour!T53</f>
        <v>1.00007</v>
      </c>
      <c r="U83" s="90">
        <f>SexualBehaviour!U53</f>
        <v>1.0002200000000001</v>
      </c>
      <c r="V83" s="90">
        <f>SexualBehaviour!V53</f>
        <v>1.00064</v>
      </c>
      <c r="W83" s="90">
        <f>SexualBehaviour!W53</f>
        <v>1.0019</v>
      </c>
      <c r="X83" s="90">
        <f>SexualBehaviour!X53</f>
        <v>1.0055700000000001</v>
      </c>
      <c r="Y83" s="90">
        <f>SexualBehaviour!Y53</f>
        <v>1.0161500000000001</v>
      </c>
      <c r="Z83" s="90">
        <f>SexualBehaviour!Z53</f>
        <v>1.0459099999999999</v>
      </c>
      <c r="AA83" s="90">
        <f>SexualBehaviour!AA53</f>
        <v>1.12642</v>
      </c>
      <c r="AB83" s="90">
        <f>SexualBehaviour!AB53</f>
        <v>1.3307800000000001</v>
      </c>
      <c r="AC83" s="90">
        <f>SexualBehaviour!AC53</f>
        <v>1.80081</v>
      </c>
      <c r="AD83" s="90">
        <f>SexualBehaviour!AD53</f>
        <v>2.7383299999999999</v>
      </c>
      <c r="AE83" s="90">
        <f>SexualBehaviour!AE53</f>
        <v>4.2901199999999999</v>
      </c>
      <c r="AF83" s="90">
        <f>SexualBehaviour!AF53</f>
        <v>6.3587400000000001</v>
      </c>
      <c r="AG83" s="90">
        <f>SexualBehaviour!AG53</f>
        <v>8.5732900000000001</v>
      </c>
      <c r="AH83" s="90">
        <f>SexualBehaviour!AH53</f>
        <v>10.52643</v>
      </c>
      <c r="AI83" s="90">
        <f>SexualBehaviour!AI53</f>
        <v>12.00731</v>
      </c>
      <c r="AJ83" s="90">
        <f>SexualBehaviour!AJ53</f>
        <v>13.0166</v>
      </c>
      <c r="AK83" s="90">
        <f>SexualBehaviour!AK53</f>
        <v>13.658200000000001</v>
      </c>
      <c r="AL83" s="90">
        <f>SexualBehaviour!AL53</f>
        <v>14.04879</v>
      </c>
      <c r="AM83" s="90">
        <f>SexualBehaviour!AM53</f>
        <v>14.280469999999999</v>
      </c>
      <c r="AN83" s="90">
        <f>SexualBehaviour!AN53</f>
        <v>14.41581</v>
      </c>
      <c r="AO83" s="90">
        <f>SexualBehaviour!AO53</f>
        <v>14.49417</v>
      </c>
      <c r="AP83" s="90">
        <f>SexualBehaviour!AP53</f>
        <v>14.53931</v>
      </c>
      <c r="AQ83" s="90">
        <f>SexualBehaviour!AQ53</f>
        <v>14.56523</v>
      </c>
      <c r="AR83" s="90">
        <f>SexualBehaviour!AR53</f>
        <v>14.5801</v>
      </c>
      <c r="AS83" s="90">
        <f>SexualBehaviour!AS53</f>
        <v>14.588609999999999</v>
      </c>
      <c r="AT83" s="90">
        <f>SexualBehaviour!AT53</f>
        <v>14.59348</v>
      </c>
      <c r="AU83" s="90">
        <f>SexualBehaviour!AU53</f>
        <v>14.596270000000001</v>
      </c>
      <c r="AV83" s="90">
        <f>SexualBehaviour!AV53</f>
        <v>14.59787</v>
      </c>
      <c r="AW83" s="90">
        <f>SexualBehaviour!AW53</f>
        <v>14.59787</v>
      </c>
      <c r="AX83" s="90">
        <f>SexualBehaviour!AX53</f>
        <v>14.59787</v>
      </c>
      <c r="AY83" s="90">
        <f>SexualBehaviour!AY53</f>
        <v>14.59787</v>
      </c>
      <c r="AZ83" s="90">
        <f>SexualBehaviour!AZ53</f>
        <v>14.59787</v>
      </c>
      <c r="BA83" s="90">
        <f>SexualBehaviour!BA53</f>
        <v>14.59787</v>
      </c>
      <c r="BB83" s="90">
        <f>SexualBehaviour!BB53</f>
        <v>14.59787</v>
      </c>
      <c r="BC83" s="90">
        <f>SexualBehaviour!BC53</f>
        <v>14.59787</v>
      </c>
      <c r="BD83" s="90">
        <f>SexualBehaviour!BD53</f>
        <v>14.59787</v>
      </c>
      <c r="BE83" s="90">
        <f>SexualBehaviour!BE53</f>
        <v>14.59787</v>
      </c>
      <c r="BF83" s="90">
        <f>SexualBehaviour!BF53</f>
        <v>14.59787</v>
      </c>
      <c r="BG83" s="90">
        <f>SexualBehaviour!BG53</f>
        <v>14.59787</v>
      </c>
      <c r="BH83" s="90">
        <f>SexualBehaviour!BH53</f>
        <v>14.59787</v>
      </c>
      <c r="BI83" s="90">
        <f>SexualBehaviour!BI53</f>
        <v>14.59787</v>
      </c>
      <c r="BJ83" s="90">
        <f>SexualBehaviour!BJ53</f>
        <v>14.59787</v>
      </c>
      <c r="BK83" s="90">
        <f>SexualBehaviour!BK53</f>
        <v>14.59787</v>
      </c>
      <c r="BL83" s="90">
        <f>SexualBehaviour!BL53</f>
        <v>14.59787</v>
      </c>
      <c r="BM83" s="90">
        <f>SexualBehaviour!BM53</f>
        <v>14.59787</v>
      </c>
      <c r="BN83" s="90">
        <f>SexualBehaviour!BN53</f>
        <v>14.59787</v>
      </c>
      <c r="BO83" s="90">
        <f>SexualBehaviour!BO53</f>
        <v>14.59787</v>
      </c>
      <c r="BP83" s="90">
        <f>SexualBehaviour!BP53</f>
        <v>14.59787</v>
      </c>
      <c r="BQ83" s="90">
        <f>SexualBehaviour!BQ53</f>
        <v>14.59787</v>
      </c>
      <c r="BR83" s="90">
        <f>SexualBehaviour!BR53</f>
        <v>14.59787</v>
      </c>
      <c r="BS83" s="90">
        <f>SexualBehaviour!BS53</f>
        <v>14.59787</v>
      </c>
      <c r="BT83" s="90">
        <f>SexualBehaviour!BT53</f>
        <v>14.59787</v>
      </c>
      <c r="BU83" s="90">
        <f>SexualBehaviour!BU53</f>
        <v>14.59787</v>
      </c>
      <c r="BV83" s="90">
        <f>SexualBehaviour!BV53</f>
        <v>14.59787</v>
      </c>
      <c r="BW83" s="90">
        <f>SexualBehaviour!BW53</f>
        <v>14.59787</v>
      </c>
      <c r="BX83" s="90">
        <f>SexualBehaviour!BX53</f>
        <v>14.59787</v>
      </c>
      <c r="BY83" s="90">
        <f>SexualBehaviour!BY53</f>
        <v>14.59787</v>
      </c>
      <c r="BZ83" s="90">
        <f>SexualBehaviour!BZ53</f>
        <v>14.59787</v>
      </c>
      <c r="CA83" s="90">
        <f>SexualBehaviour!CA53</f>
        <v>14.59787</v>
      </c>
      <c r="CB83" s="90">
        <f>SexualBehaviour!CB53</f>
        <v>14.59787</v>
      </c>
      <c r="CC83" s="90">
        <f>SexualBehaviour!CC53</f>
        <v>14.59787</v>
      </c>
      <c r="CD83" s="90">
        <f>SexualBehaviour!CD53</f>
        <v>14.59787</v>
      </c>
    </row>
    <row r="84" spans="1:82">
      <c r="A84" s="32" t="str">
        <f>PopulationSizes!A15</f>
        <v>High Risk Men (%)</v>
      </c>
      <c r="B84" s="90">
        <f>SexualBehaviour!B54</f>
        <v>1</v>
      </c>
      <c r="C84" s="90">
        <f>SexualBehaviour!C54</f>
        <v>1</v>
      </c>
      <c r="D84" s="90">
        <f>SexualBehaviour!D54</f>
        <v>1</v>
      </c>
      <c r="E84" s="90">
        <f>SexualBehaviour!E54</f>
        <v>1</v>
      </c>
      <c r="F84" s="90">
        <f>SexualBehaviour!F54</f>
        <v>1</v>
      </c>
      <c r="G84" s="90">
        <f>SexualBehaviour!G54</f>
        <v>1</v>
      </c>
      <c r="H84" s="90">
        <f>SexualBehaviour!H54</f>
        <v>1</v>
      </c>
      <c r="I84" s="90">
        <f>SexualBehaviour!I54</f>
        <v>1</v>
      </c>
      <c r="J84" s="90">
        <f>SexualBehaviour!J54</f>
        <v>1</v>
      </c>
      <c r="K84" s="90">
        <f>SexualBehaviour!K54</f>
        <v>1</v>
      </c>
      <c r="L84" s="90">
        <f>SexualBehaviour!L54</f>
        <v>1</v>
      </c>
      <c r="M84" s="90">
        <f>SexualBehaviour!M54</f>
        <v>1</v>
      </c>
      <c r="N84" s="90">
        <f>SexualBehaviour!N54</f>
        <v>1</v>
      </c>
      <c r="O84" s="90">
        <f>SexualBehaviour!O54</f>
        <v>1</v>
      </c>
      <c r="P84" s="90">
        <f>SexualBehaviour!P54</f>
        <v>1.0000100000000001</v>
      </c>
      <c r="Q84" s="90">
        <f>SexualBehaviour!Q54</f>
        <v>1.0000199999999999</v>
      </c>
      <c r="R84" s="90">
        <f>SexualBehaviour!R54</f>
        <v>1.0000500000000001</v>
      </c>
      <c r="S84" s="90">
        <f>SexualBehaviour!S54</f>
        <v>1.00014</v>
      </c>
      <c r="T84" s="90">
        <f>SexualBehaviour!T54</f>
        <v>1.0004200000000001</v>
      </c>
      <c r="U84" s="90">
        <f>SexualBehaviour!U54</f>
        <v>1.00126</v>
      </c>
      <c r="V84" s="90">
        <f>SexualBehaviour!V54</f>
        <v>1.00126</v>
      </c>
      <c r="W84" s="90">
        <f>SexualBehaviour!W54</f>
        <v>1.00126</v>
      </c>
      <c r="X84" s="90">
        <f>SexualBehaviour!X54</f>
        <v>2</v>
      </c>
      <c r="Y84" s="90">
        <f>SexualBehaviour!Y54</f>
        <v>3</v>
      </c>
      <c r="Z84" s="90">
        <f>SexualBehaviour!Z54</f>
        <v>4</v>
      </c>
      <c r="AA84" s="90">
        <f>SexualBehaviour!AA54</f>
        <v>5</v>
      </c>
      <c r="AB84" s="90">
        <f>SexualBehaviour!AB54</f>
        <v>10</v>
      </c>
      <c r="AC84" s="90">
        <f>SexualBehaviour!AC54</f>
        <v>14</v>
      </c>
      <c r="AD84" s="90">
        <f>SexualBehaviour!AD54</f>
        <v>18</v>
      </c>
      <c r="AE84" s="90">
        <f>SexualBehaviour!AE54</f>
        <v>22</v>
      </c>
      <c r="AF84" s="90">
        <f>SexualBehaviour!AF54</f>
        <v>26</v>
      </c>
      <c r="AG84" s="90">
        <f>SexualBehaviour!AG54</f>
        <v>31</v>
      </c>
      <c r="AH84" s="90">
        <f>SexualBehaviour!AH54</f>
        <v>35</v>
      </c>
      <c r="AI84" s="90">
        <f>SexualBehaviour!AI54</f>
        <v>39</v>
      </c>
      <c r="AJ84" s="90">
        <f>SexualBehaviour!AJ54</f>
        <v>43</v>
      </c>
      <c r="AK84" s="90">
        <f>SexualBehaviour!AK54</f>
        <v>45</v>
      </c>
      <c r="AL84" s="90">
        <f>SexualBehaviour!AL54</f>
        <v>47</v>
      </c>
      <c r="AM84" s="90">
        <f>SexualBehaviour!AM54</f>
        <v>48</v>
      </c>
      <c r="AN84" s="90">
        <f>SexualBehaviour!AN54</f>
        <v>49</v>
      </c>
      <c r="AO84" s="90">
        <f>SexualBehaviour!AO54</f>
        <v>50</v>
      </c>
      <c r="AP84" s="90">
        <f>SexualBehaviour!AP54</f>
        <v>50.5</v>
      </c>
      <c r="AQ84" s="90">
        <f>SexualBehaviour!AQ54</f>
        <v>51</v>
      </c>
      <c r="AR84" s="90">
        <f>SexualBehaviour!AR54</f>
        <v>51.5</v>
      </c>
      <c r="AS84" s="90">
        <f>SexualBehaviour!AS54</f>
        <v>52</v>
      </c>
      <c r="AT84" s="90">
        <f>SexualBehaviour!AT54</f>
        <v>52.5</v>
      </c>
      <c r="AU84" s="90">
        <f>SexualBehaviour!AU54</f>
        <v>53</v>
      </c>
      <c r="AV84" s="90">
        <f>SexualBehaviour!AV54</f>
        <v>53.5</v>
      </c>
      <c r="AW84" s="90">
        <f>SexualBehaviour!AW54</f>
        <v>54</v>
      </c>
      <c r="AX84" s="90">
        <f>SexualBehaviour!AX54</f>
        <v>54.5</v>
      </c>
      <c r="AY84" s="90">
        <f>SexualBehaviour!AY54</f>
        <v>55</v>
      </c>
      <c r="AZ84" s="90">
        <f>SexualBehaviour!AZ54</f>
        <v>55</v>
      </c>
      <c r="BA84" s="90">
        <f>SexualBehaviour!BA54</f>
        <v>55</v>
      </c>
      <c r="BB84" s="90">
        <f>SexualBehaviour!BB54</f>
        <v>55</v>
      </c>
      <c r="BC84" s="90">
        <f>SexualBehaviour!BC54</f>
        <v>55</v>
      </c>
      <c r="BD84" s="90">
        <f>SexualBehaviour!BD54</f>
        <v>55</v>
      </c>
      <c r="BE84" s="90">
        <f>SexualBehaviour!BE54</f>
        <v>55</v>
      </c>
      <c r="BF84" s="90">
        <f>SexualBehaviour!BF54</f>
        <v>55</v>
      </c>
      <c r="BG84" s="90">
        <f>SexualBehaviour!BG54</f>
        <v>55</v>
      </c>
      <c r="BH84" s="90">
        <f>SexualBehaviour!BH54</f>
        <v>55</v>
      </c>
      <c r="BI84" s="90">
        <f>SexualBehaviour!BI54</f>
        <v>55</v>
      </c>
      <c r="BJ84" s="90">
        <f>SexualBehaviour!BJ54</f>
        <v>55</v>
      </c>
      <c r="BK84" s="90">
        <f>SexualBehaviour!BK54</f>
        <v>55</v>
      </c>
      <c r="BL84" s="90">
        <f>SexualBehaviour!BL54</f>
        <v>55</v>
      </c>
      <c r="BM84" s="90">
        <f>SexualBehaviour!BM54</f>
        <v>55</v>
      </c>
      <c r="BN84" s="90">
        <f>SexualBehaviour!BN54</f>
        <v>55</v>
      </c>
      <c r="BO84" s="90">
        <f>SexualBehaviour!BO54</f>
        <v>55</v>
      </c>
      <c r="BP84" s="90">
        <f>SexualBehaviour!BP54</f>
        <v>55</v>
      </c>
      <c r="BQ84" s="90">
        <f>SexualBehaviour!BQ54</f>
        <v>55</v>
      </c>
      <c r="BR84" s="90">
        <f>SexualBehaviour!BR54</f>
        <v>55</v>
      </c>
      <c r="BS84" s="90">
        <f>SexualBehaviour!BS54</f>
        <v>55</v>
      </c>
      <c r="BT84" s="90">
        <f>SexualBehaviour!BT54</f>
        <v>55</v>
      </c>
      <c r="BU84" s="90">
        <f>SexualBehaviour!BU54</f>
        <v>55</v>
      </c>
      <c r="BV84" s="90">
        <f>SexualBehaviour!BV54</f>
        <v>55</v>
      </c>
      <c r="BW84" s="90">
        <f>SexualBehaviour!BW54</f>
        <v>55</v>
      </c>
      <c r="BX84" s="90">
        <f>SexualBehaviour!BX54</f>
        <v>55</v>
      </c>
      <c r="BY84" s="90">
        <f>SexualBehaviour!BY54</f>
        <v>55</v>
      </c>
      <c r="BZ84" s="90">
        <f>SexualBehaviour!BZ54</f>
        <v>55</v>
      </c>
      <c r="CA84" s="90">
        <f>SexualBehaviour!CA54</f>
        <v>55</v>
      </c>
      <c r="CB84" s="90">
        <f>SexualBehaviour!CB54</f>
        <v>55</v>
      </c>
      <c r="CC84" s="90">
        <f>SexualBehaviour!CC54</f>
        <v>55</v>
      </c>
      <c r="CD84" s="90">
        <f>SexualBehaviour!CD54</f>
        <v>55</v>
      </c>
    </row>
    <row r="85" spans="1:82">
      <c r="A85" s="33" t="str">
        <f>PopulationSizes!A16</f>
        <v>MSM (%)</v>
      </c>
      <c r="B85" s="91">
        <f>SexualBehaviour!B55</f>
        <v>1</v>
      </c>
      <c r="C85" s="91">
        <f>SexualBehaviour!C55</f>
        <v>1</v>
      </c>
      <c r="D85" s="91">
        <f>SexualBehaviour!D55</f>
        <v>1</v>
      </c>
      <c r="E85" s="91">
        <f>SexualBehaviour!E55</f>
        <v>1</v>
      </c>
      <c r="F85" s="91">
        <f>SexualBehaviour!F55</f>
        <v>1</v>
      </c>
      <c r="G85" s="91">
        <f>SexualBehaviour!G55</f>
        <v>1</v>
      </c>
      <c r="H85" s="91">
        <f>SexualBehaviour!H55</f>
        <v>1</v>
      </c>
      <c r="I85" s="91">
        <f>SexualBehaviour!I55</f>
        <v>1</v>
      </c>
      <c r="J85" s="91">
        <f>SexualBehaviour!J55</f>
        <v>1</v>
      </c>
      <c r="K85" s="91">
        <f>SexualBehaviour!K55</f>
        <v>1</v>
      </c>
      <c r="L85" s="91">
        <f>SexualBehaviour!L55</f>
        <v>1</v>
      </c>
      <c r="M85" s="91">
        <f>SexualBehaviour!M55</f>
        <v>1</v>
      </c>
      <c r="N85" s="91">
        <f>SexualBehaviour!N55</f>
        <v>1</v>
      </c>
      <c r="O85" s="91">
        <f>SexualBehaviour!O55</f>
        <v>1</v>
      </c>
      <c r="P85" s="91">
        <f>SexualBehaviour!P55</f>
        <v>1</v>
      </c>
      <c r="Q85" s="91">
        <f>SexualBehaviour!Q55</f>
        <v>1.0000100000000001</v>
      </c>
      <c r="R85" s="91">
        <f>SexualBehaviour!R55</f>
        <v>1.00004</v>
      </c>
      <c r="S85" s="91">
        <f>SexualBehaviour!S55</f>
        <v>1.0001100000000001</v>
      </c>
      <c r="T85" s="91">
        <f>SexualBehaviour!T55</f>
        <v>1.00034</v>
      </c>
      <c r="U85" s="91">
        <f>SexualBehaviour!U55</f>
        <v>1.00099</v>
      </c>
      <c r="V85" s="91">
        <f>SexualBehaviour!V55</f>
        <v>2</v>
      </c>
      <c r="W85" s="91">
        <f>SexualBehaviour!W55</f>
        <v>3</v>
      </c>
      <c r="X85" s="91">
        <f>SexualBehaviour!X55</f>
        <v>4</v>
      </c>
      <c r="Y85" s="91">
        <f>SexualBehaviour!Y55</f>
        <v>5</v>
      </c>
      <c r="Z85" s="91">
        <f>SexualBehaviour!Z55</f>
        <v>9</v>
      </c>
      <c r="AA85" s="91">
        <f>SexualBehaviour!AA55</f>
        <v>13</v>
      </c>
      <c r="AB85" s="91">
        <f>SexualBehaviour!AB55</f>
        <v>17</v>
      </c>
      <c r="AC85" s="91">
        <f>SexualBehaviour!AC55</f>
        <v>20</v>
      </c>
      <c r="AD85" s="91">
        <f>SexualBehaviour!AD55</f>
        <v>23</v>
      </c>
      <c r="AE85" s="91">
        <f>SexualBehaviour!AE55</f>
        <v>26</v>
      </c>
      <c r="AF85" s="91">
        <f>SexualBehaviour!AF55</f>
        <v>29</v>
      </c>
      <c r="AG85" s="91">
        <f>SexualBehaviour!AG55</f>
        <v>32</v>
      </c>
      <c r="AH85" s="91">
        <f>SexualBehaviour!AH55</f>
        <v>35</v>
      </c>
      <c r="AI85" s="91">
        <f>SexualBehaviour!AI55</f>
        <v>38</v>
      </c>
      <c r="AJ85" s="91">
        <f>SexualBehaviour!AJ55</f>
        <v>41</v>
      </c>
      <c r="AK85" s="91">
        <f>SexualBehaviour!AK55</f>
        <v>44</v>
      </c>
      <c r="AL85" s="91">
        <f>SexualBehaviour!AL55</f>
        <v>47</v>
      </c>
      <c r="AM85" s="91">
        <f>SexualBehaviour!AM55</f>
        <v>50</v>
      </c>
      <c r="AN85" s="91">
        <f>SexualBehaviour!AN55</f>
        <v>50</v>
      </c>
      <c r="AO85" s="91">
        <f>SexualBehaviour!AO55</f>
        <v>50</v>
      </c>
      <c r="AP85" s="91">
        <f>SexualBehaviour!AP55</f>
        <v>50</v>
      </c>
      <c r="AQ85" s="91">
        <f>SexualBehaviour!AQ55</f>
        <v>50</v>
      </c>
      <c r="AR85" s="91">
        <f>SexualBehaviour!AR55</f>
        <v>50</v>
      </c>
      <c r="AS85" s="91">
        <f>SexualBehaviour!AS55</f>
        <v>50</v>
      </c>
      <c r="AT85" s="91">
        <f>SexualBehaviour!AT55</f>
        <v>50</v>
      </c>
      <c r="AU85" s="91">
        <f>SexualBehaviour!AU55</f>
        <v>50</v>
      </c>
      <c r="AV85" s="91">
        <f>SexualBehaviour!AV55</f>
        <v>50</v>
      </c>
      <c r="AW85" s="91">
        <f>SexualBehaviour!AW55</f>
        <v>50</v>
      </c>
      <c r="AX85" s="91">
        <f>SexualBehaviour!AX55</f>
        <v>50</v>
      </c>
      <c r="AY85" s="91">
        <f>SexualBehaviour!AY55</f>
        <v>50</v>
      </c>
      <c r="AZ85" s="91">
        <f>SexualBehaviour!AZ55</f>
        <v>50</v>
      </c>
      <c r="BA85" s="91">
        <f>SexualBehaviour!BA55</f>
        <v>50</v>
      </c>
      <c r="BB85" s="91">
        <f>SexualBehaviour!BB55</f>
        <v>50</v>
      </c>
      <c r="BC85" s="91">
        <f>SexualBehaviour!BC55</f>
        <v>50</v>
      </c>
      <c r="BD85" s="91">
        <f>SexualBehaviour!BD55</f>
        <v>50</v>
      </c>
      <c r="BE85" s="91">
        <f>SexualBehaviour!BE55</f>
        <v>50</v>
      </c>
      <c r="BF85" s="91">
        <f>SexualBehaviour!BF55</f>
        <v>50</v>
      </c>
      <c r="BG85" s="91">
        <f>SexualBehaviour!BG55</f>
        <v>50</v>
      </c>
      <c r="BH85" s="91">
        <f>SexualBehaviour!BH55</f>
        <v>50</v>
      </c>
      <c r="BI85" s="91">
        <f>SexualBehaviour!BI55</f>
        <v>50</v>
      </c>
      <c r="BJ85" s="91">
        <f>SexualBehaviour!BJ55</f>
        <v>50</v>
      </c>
      <c r="BK85" s="91">
        <f>SexualBehaviour!BK55</f>
        <v>50</v>
      </c>
      <c r="BL85" s="91">
        <f>SexualBehaviour!BL55</f>
        <v>50</v>
      </c>
      <c r="BM85" s="91">
        <f>SexualBehaviour!BM55</f>
        <v>50</v>
      </c>
      <c r="BN85" s="91">
        <f>SexualBehaviour!BN55</f>
        <v>50</v>
      </c>
      <c r="BO85" s="91">
        <f>SexualBehaviour!BO55</f>
        <v>50</v>
      </c>
      <c r="BP85" s="91">
        <f>SexualBehaviour!BP55</f>
        <v>50</v>
      </c>
      <c r="BQ85" s="91">
        <f>SexualBehaviour!BQ55</f>
        <v>50</v>
      </c>
      <c r="BR85" s="91">
        <f>SexualBehaviour!BR55</f>
        <v>50</v>
      </c>
      <c r="BS85" s="91">
        <f>SexualBehaviour!BS55</f>
        <v>50</v>
      </c>
      <c r="BT85" s="91">
        <f>SexualBehaviour!BT55</f>
        <v>50</v>
      </c>
      <c r="BU85" s="91">
        <f>SexualBehaviour!BU55</f>
        <v>50</v>
      </c>
      <c r="BV85" s="91">
        <f>SexualBehaviour!BV55</f>
        <v>50</v>
      </c>
      <c r="BW85" s="91">
        <f>SexualBehaviour!BW55</f>
        <v>50</v>
      </c>
      <c r="BX85" s="91">
        <f>SexualBehaviour!BX55</f>
        <v>50</v>
      </c>
      <c r="BY85" s="91">
        <f>SexualBehaviour!BY55</f>
        <v>50</v>
      </c>
      <c r="BZ85" s="91">
        <f>SexualBehaviour!BZ55</f>
        <v>50</v>
      </c>
      <c r="CA85" s="91">
        <f>SexualBehaviour!CA55</f>
        <v>50</v>
      </c>
      <c r="CB85" s="91">
        <f>SexualBehaviour!CB55</f>
        <v>50</v>
      </c>
      <c r="CC85" s="91">
        <f>SexualBehaviour!CC55</f>
        <v>50</v>
      </c>
      <c r="CD85" s="91">
        <f>SexualBehaviour!CD55</f>
        <v>50</v>
      </c>
    </row>
    <row r="88" spans="1:82">
      <c r="A88" s="64" t="s">
        <v>99</v>
      </c>
    </row>
    <row r="89" spans="1:82">
      <c r="A89" s="30" t="str">
        <f>PopulationSizes!A2</f>
        <v>Year</v>
      </c>
      <c r="B89" s="26">
        <v>1970</v>
      </c>
      <c r="C89" s="26">
        <f>B89+1</f>
        <v>1971</v>
      </c>
      <c r="D89" s="26">
        <f t="shared" ref="D89:BO89" si="6">C89+1</f>
        <v>1972</v>
      </c>
      <c r="E89" s="26">
        <f t="shared" si="6"/>
        <v>1973</v>
      </c>
      <c r="F89" s="26">
        <f t="shared" si="6"/>
        <v>1974</v>
      </c>
      <c r="G89" s="26">
        <f t="shared" si="6"/>
        <v>1975</v>
      </c>
      <c r="H89" s="26">
        <f t="shared" si="6"/>
        <v>1976</v>
      </c>
      <c r="I89" s="26">
        <f t="shared" si="6"/>
        <v>1977</v>
      </c>
      <c r="J89" s="26">
        <f t="shared" si="6"/>
        <v>1978</v>
      </c>
      <c r="K89" s="26">
        <f t="shared" si="6"/>
        <v>1979</v>
      </c>
      <c r="L89" s="26">
        <f t="shared" si="6"/>
        <v>1980</v>
      </c>
      <c r="M89" s="26">
        <f t="shared" si="6"/>
        <v>1981</v>
      </c>
      <c r="N89" s="26">
        <f t="shared" si="6"/>
        <v>1982</v>
      </c>
      <c r="O89" s="26">
        <f t="shared" si="6"/>
        <v>1983</v>
      </c>
      <c r="P89" s="26">
        <f t="shared" si="6"/>
        <v>1984</v>
      </c>
      <c r="Q89" s="26">
        <f t="shared" si="6"/>
        <v>1985</v>
      </c>
      <c r="R89" s="26">
        <f t="shared" si="6"/>
        <v>1986</v>
      </c>
      <c r="S89" s="26">
        <f t="shared" si="6"/>
        <v>1987</v>
      </c>
      <c r="T89" s="26">
        <f t="shared" si="6"/>
        <v>1988</v>
      </c>
      <c r="U89" s="26">
        <f t="shared" si="6"/>
        <v>1989</v>
      </c>
      <c r="V89" s="26">
        <f t="shared" si="6"/>
        <v>1990</v>
      </c>
      <c r="W89" s="26">
        <f t="shared" si="6"/>
        <v>1991</v>
      </c>
      <c r="X89" s="26">
        <f t="shared" si="6"/>
        <v>1992</v>
      </c>
      <c r="Y89" s="26">
        <f t="shared" si="6"/>
        <v>1993</v>
      </c>
      <c r="Z89" s="26">
        <f t="shared" si="6"/>
        <v>1994</v>
      </c>
      <c r="AA89" s="26">
        <f t="shared" si="6"/>
        <v>1995</v>
      </c>
      <c r="AB89" s="26">
        <f t="shared" si="6"/>
        <v>1996</v>
      </c>
      <c r="AC89" s="26">
        <f t="shared" si="6"/>
        <v>1997</v>
      </c>
      <c r="AD89" s="26">
        <f t="shared" si="6"/>
        <v>1998</v>
      </c>
      <c r="AE89" s="26">
        <f t="shared" si="6"/>
        <v>1999</v>
      </c>
      <c r="AF89" s="26">
        <f t="shared" si="6"/>
        <v>2000</v>
      </c>
      <c r="AG89" s="26">
        <f t="shared" si="6"/>
        <v>2001</v>
      </c>
      <c r="AH89" s="26">
        <f t="shared" si="6"/>
        <v>2002</v>
      </c>
      <c r="AI89" s="26">
        <f t="shared" si="6"/>
        <v>2003</v>
      </c>
      <c r="AJ89" s="26">
        <f t="shared" si="6"/>
        <v>2004</v>
      </c>
      <c r="AK89" s="26">
        <f t="shared" si="6"/>
        <v>2005</v>
      </c>
      <c r="AL89" s="26">
        <f t="shared" si="6"/>
        <v>2006</v>
      </c>
      <c r="AM89" s="26">
        <f t="shared" si="6"/>
        <v>2007</v>
      </c>
      <c r="AN89" s="26">
        <f t="shared" si="6"/>
        <v>2008</v>
      </c>
      <c r="AO89" s="26">
        <f t="shared" si="6"/>
        <v>2009</v>
      </c>
      <c r="AP89" s="26">
        <f t="shared" si="6"/>
        <v>2010</v>
      </c>
      <c r="AQ89" s="26">
        <f t="shared" si="6"/>
        <v>2011</v>
      </c>
      <c r="AR89" s="26">
        <f t="shared" si="6"/>
        <v>2012</v>
      </c>
      <c r="AS89" s="26">
        <f t="shared" si="6"/>
        <v>2013</v>
      </c>
      <c r="AT89" s="26">
        <f t="shared" si="6"/>
        <v>2014</v>
      </c>
      <c r="AU89" s="26">
        <f t="shared" si="6"/>
        <v>2015</v>
      </c>
      <c r="AV89" s="26">
        <f t="shared" si="6"/>
        <v>2016</v>
      </c>
      <c r="AW89" s="26">
        <f t="shared" si="6"/>
        <v>2017</v>
      </c>
      <c r="AX89" s="26">
        <f t="shared" si="6"/>
        <v>2018</v>
      </c>
      <c r="AY89" s="26">
        <f t="shared" si="6"/>
        <v>2019</v>
      </c>
      <c r="AZ89" s="26">
        <f t="shared" si="6"/>
        <v>2020</v>
      </c>
      <c r="BA89" s="26">
        <f t="shared" si="6"/>
        <v>2021</v>
      </c>
      <c r="BB89" s="26">
        <f t="shared" si="6"/>
        <v>2022</v>
      </c>
      <c r="BC89" s="26">
        <f t="shared" si="6"/>
        <v>2023</v>
      </c>
      <c r="BD89" s="26">
        <f t="shared" si="6"/>
        <v>2024</v>
      </c>
      <c r="BE89" s="26">
        <f t="shared" si="6"/>
        <v>2025</v>
      </c>
      <c r="BF89" s="26">
        <f t="shared" si="6"/>
        <v>2026</v>
      </c>
      <c r="BG89" s="26">
        <f t="shared" si="6"/>
        <v>2027</v>
      </c>
      <c r="BH89" s="26">
        <f t="shared" si="6"/>
        <v>2028</v>
      </c>
      <c r="BI89" s="26">
        <f t="shared" si="6"/>
        <v>2029</v>
      </c>
      <c r="BJ89" s="26">
        <f t="shared" si="6"/>
        <v>2030</v>
      </c>
      <c r="BK89" s="26">
        <f t="shared" si="6"/>
        <v>2031</v>
      </c>
      <c r="BL89" s="26">
        <f t="shared" si="6"/>
        <v>2032</v>
      </c>
      <c r="BM89" s="26">
        <f t="shared" si="6"/>
        <v>2033</v>
      </c>
      <c r="BN89" s="26">
        <f t="shared" si="6"/>
        <v>2034</v>
      </c>
      <c r="BO89" s="26">
        <f t="shared" si="6"/>
        <v>2035</v>
      </c>
      <c r="BP89" s="26">
        <f t="shared" ref="BP89:CD89" si="7">BO89+1</f>
        <v>2036</v>
      </c>
      <c r="BQ89" s="26">
        <f t="shared" si="7"/>
        <v>2037</v>
      </c>
      <c r="BR89" s="26">
        <f t="shared" si="7"/>
        <v>2038</v>
      </c>
      <c r="BS89" s="26">
        <f t="shared" si="7"/>
        <v>2039</v>
      </c>
      <c r="BT89" s="26">
        <f t="shared" si="7"/>
        <v>2040</v>
      </c>
      <c r="BU89" s="26">
        <f t="shared" si="7"/>
        <v>2041</v>
      </c>
      <c r="BV89" s="26">
        <f t="shared" si="7"/>
        <v>2042</v>
      </c>
      <c r="BW89" s="26">
        <f t="shared" si="7"/>
        <v>2043</v>
      </c>
      <c r="BX89" s="26">
        <f t="shared" si="7"/>
        <v>2044</v>
      </c>
      <c r="BY89" s="26">
        <f t="shared" si="7"/>
        <v>2045</v>
      </c>
      <c r="BZ89" s="26">
        <f t="shared" si="7"/>
        <v>2046</v>
      </c>
      <c r="CA89" s="26">
        <f t="shared" si="7"/>
        <v>2047</v>
      </c>
      <c r="CB89" s="26">
        <f t="shared" si="7"/>
        <v>2048</v>
      </c>
      <c r="CC89" s="26">
        <f t="shared" si="7"/>
        <v>2049</v>
      </c>
      <c r="CD89" s="26">
        <f t="shared" si="7"/>
        <v>2050</v>
      </c>
    </row>
    <row r="90" spans="1:82">
      <c r="A90" s="29" t="str">
        <f>PopulationSizes!A3</f>
        <v>Both Sexes</v>
      </c>
      <c r="B90" s="115">
        <f>PopulationSizes!B3</f>
        <v>1177034</v>
      </c>
      <c r="C90" s="9">
        <f>PopulationSizes!C3</f>
        <v>1207574</v>
      </c>
      <c r="D90" s="9">
        <f>PopulationSizes!D3</f>
        <v>1238851</v>
      </c>
      <c r="E90" s="9">
        <f>PopulationSizes!E3</f>
        <v>1271066</v>
      </c>
      <c r="F90" s="9">
        <f>PopulationSizes!F3</f>
        <v>1304430</v>
      </c>
      <c r="G90" s="9">
        <f>PopulationSizes!G3</f>
        <v>1339054</v>
      </c>
      <c r="H90" s="9">
        <f>PopulationSizes!H3</f>
        <v>1375013</v>
      </c>
      <c r="I90" s="9">
        <f>PopulationSizes!I3</f>
        <v>1412366</v>
      </c>
      <c r="J90" s="9">
        <f>PopulationSizes!J3</f>
        <v>1451225</v>
      </c>
      <c r="K90" s="9">
        <f>PopulationSizes!K3</f>
        <v>1491882</v>
      </c>
      <c r="L90" s="9">
        <f>PopulationSizes!L3</f>
        <v>1534683</v>
      </c>
      <c r="M90" s="9">
        <f>PopulationSizes!M3</f>
        <v>1580105</v>
      </c>
      <c r="N90" s="9">
        <f>PopulationSizes!N3</f>
        <v>1627626</v>
      </c>
      <c r="O90" s="9">
        <f>PopulationSizes!O3</f>
        <v>1677054</v>
      </c>
      <c r="P90" s="9">
        <f>PopulationSizes!P3</f>
        <v>1727460</v>
      </c>
      <c r="Q90" s="9">
        <f>PopulationSizes!Q3</f>
        <v>1776487</v>
      </c>
      <c r="R90" s="9">
        <f>PopulationSizes!R3</f>
        <v>1830281</v>
      </c>
      <c r="S90" s="9">
        <f>PopulationSizes!S3</f>
        <v>1886000</v>
      </c>
      <c r="T90" s="9">
        <f>PopulationSizes!T3</f>
        <v>1943760</v>
      </c>
      <c r="U90" s="9">
        <f>PopulationSizes!U3</f>
        <v>2003698</v>
      </c>
      <c r="V90" s="9">
        <f>PopulationSizes!V3</f>
        <v>2065857</v>
      </c>
      <c r="W90" s="9">
        <f>PopulationSizes!W3</f>
        <v>2130133</v>
      </c>
      <c r="X90" s="9">
        <f>PopulationSizes!X3</f>
        <v>2196423</v>
      </c>
      <c r="Y90" s="9">
        <f>PopulationSizes!Y3</f>
        <v>2264661</v>
      </c>
      <c r="Z90" s="9">
        <f>PopulationSizes!Z3</f>
        <v>2334734</v>
      </c>
      <c r="AA90" s="9">
        <f>PopulationSizes!AA3</f>
        <v>2406437</v>
      </c>
      <c r="AB90" s="9">
        <f>PopulationSizes!AB3</f>
        <v>2479579</v>
      </c>
      <c r="AC90" s="9">
        <f>PopulationSizes!AC3</f>
        <v>2554017</v>
      </c>
      <c r="AD90" s="9">
        <f>PopulationSizes!AD3</f>
        <v>2629252</v>
      </c>
      <c r="AE90" s="9">
        <f>PopulationSizes!AE3</f>
        <v>2704519</v>
      </c>
      <c r="AF90" s="9">
        <f>PopulationSizes!AF3</f>
        <v>2779072</v>
      </c>
      <c r="AG90" s="9">
        <f>PopulationSizes!AG3</f>
        <v>2852796</v>
      </c>
      <c r="AH90" s="9">
        <f>PopulationSizes!AH3</f>
        <v>2925826</v>
      </c>
      <c r="AI90" s="9">
        <f>PopulationSizes!AI3</f>
        <v>2998926</v>
      </c>
      <c r="AJ90" s="9">
        <f>PopulationSizes!AJ3</f>
        <v>3072967</v>
      </c>
      <c r="AK90" s="9">
        <f>PopulationSizes!AK3</f>
        <v>3148326</v>
      </c>
      <c r="AL90" s="9">
        <f>PopulationSizes!AL3</f>
        <v>3225235</v>
      </c>
      <c r="AM90" s="9">
        <f>PopulationSizes!AM3</f>
        <v>3304261</v>
      </c>
      <c r="AN90" s="9">
        <f>PopulationSizes!AN3</f>
        <v>3385827</v>
      </c>
      <c r="AO90" s="9">
        <f>PopulationSizes!AO3</f>
        <v>3469991</v>
      </c>
      <c r="AP90" s="9">
        <f>PopulationSizes!AP3</f>
        <v>3556806</v>
      </c>
      <c r="AQ90" s="9">
        <f>PopulationSizes!AQ3</f>
        <v>3646303</v>
      </c>
      <c r="AR90" s="9">
        <f>PopulationSizes!AR3</f>
        <v>3738486</v>
      </c>
      <c r="AS90" s="9">
        <f>PopulationSizes!AS3</f>
        <v>3833221</v>
      </c>
      <c r="AT90" s="9">
        <f>PopulationSizes!AT3</f>
        <v>3929952</v>
      </c>
      <c r="AU90" s="9">
        <f>PopulationSizes!AU3</f>
        <v>4027917</v>
      </c>
      <c r="AV90" s="9">
        <f>PopulationSizes!AV3</f>
        <v>4126456</v>
      </c>
      <c r="AW90" s="9">
        <f>PopulationSizes!AW3</f>
        <v>4225186</v>
      </c>
      <c r="AX90" s="9">
        <f>PopulationSizes!AX3</f>
        <v>4324182</v>
      </c>
      <c r="AY90" s="9">
        <f>PopulationSizes!AY3</f>
        <v>4424232</v>
      </c>
      <c r="AZ90" s="9">
        <f>PopulationSizes!AZ3</f>
        <v>4527244</v>
      </c>
      <c r="BA90" s="9">
        <f>PopulationSizes!BA3</f>
        <v>4627708</v>
      </c>
      <c r="BB90" s="9">
        <f>PopulationSizes!BB3</f>
        <v>4727742</v>
      </c>
      <c r="BC90" s="9">
        <f>PopulationSizes!BC3</f>
        <v>4827044</v>
      </c>
      <c r="BD90" s="9">
        <f>PopulationSizes!BD3</f>
        <v>4925350</v>
      </c>
      <c r="BE90" s="9">
        <f>PopulationSizes!BE3</f>
        <v>5022456</v>
      </c>
      <c r="BF90" s="9">
        <f>PopulationSizes!BF3</f>
        <v>5118351</v>
      </c>
      <c r="BG90" s="9">
        <f>PopulationSizes!BG3</f>
        <v>5213038</v>
      </c>
      <c r="BH90" s="9">
        <f>PopulationSizes!BH3</f>
        <v>5306665</v>
      </c>
      <c r="BI90" s="9">
        <f>PopulationSizes!BI3</f>
        <v>5399463</v>
      </c>
      <c r="BJ90" s="9">
        <f>PopulationSizes!BJ3</f>
        <v>5491631</v>
      </c>
      <c r="BK90" s="9">
        <f>PopulationSizes!BK3</f>
        <v>5583383</v>
      </c>
      <c r="BL90" s="9">
        <f>PopulationSizes!BL3</f>
        <v>5674905</v>
      </c>
      <c r="BM90" s="9">
        <f>PopulationSizes!BM3</f>
        <v>5766359</v>
      </c>
      <c r="BN90" s="9">
        <f>PopulationSizes!BN3</f>
        <v>5858002</v>
      </c>
      <c r="BO90" s="9">
        <f>PopulationSizes!BO3</f>
        <v>5950254</v>
      </c>
      <c r="BP90" s="9">
        <f>PopulationSizes!BP3</f>
        <v>6043188</v>
      </c>
      <c r="BQ90" s="9">
        <f>PopulationSizes!BQ3</f>
        <v>6136585</v>
      </c>
      <c r="BR90" s="9">
        <f>PopulationSizes!BR3</f>
        <v>6229958</v>
      </c>
      <c r="BS90" s="9">
        <f>PopulationSizes!BS3</f>
        <v>6322933</v>
      </c>
      <c r="BT90" s="9">
        <f>PopulationSizes!BT3</f>
        <v>6415429</v>
      </c>
      <c r="BU90" s="9">
        <f>PopulationSizes!BU3</f>
        <v>6507187</v>
      </c>
      <c r="BV90" s="9">
        <f>PopulationSizes!BV3</f>
        <v>6597768</v>
      </c>
      <c r="BW90" s="9">
        <f>PopulationSizes!BW3</f>
        <v>6686688</v>
      </c>
      <c r="BX90" s="9">
        <f>PopulationSizes!BX3</f>
        <v>6773492</v>
      </c>
      <c r="BY90" s="9">
        <f>PopulationSizes!BY3</f>
        <v>6857906</v>
      </c>
      <c r="BZ90" s="9">
        <f>PopulationSizes!BZ3</f>
        <v>6939744</v>
      </c>
      <c r="CA90" s="9">
        <f>PopulationSizes!CA3</f>
        <v>7018920</v>
      </c>
      <c r="CB90" s="9">
        <f>PopulationSizes!CB3</f>
        <v>7095458</v>
      </c>
      <c r="CC90" s="9">
        <f>PopulationSizes!CC3</f>
        <v>7169704</v>
      </c>
      <c r="CD90" s="9">
        <f>PopulationSizes!CD3</f>
        <v>7241996</v>
      </c>
    </row>
    <row r="91" spans="1:82">
      <c r="A91" s="41" t="str">
        <f>PopulationSizes!A4</f>
        <v>Women</v>
      </c>
      <c r="B91" s="27"/>
      <c r="C91" s="27"/>
      <c r="D91" s="27"/>
      <c r="E91" s="27"/>
      <c r="F91" s="27"/>
      <c r="G91" s="27"/>
      <c r="H91" s="27"/>
      <c r="I91" s="27"/>
      <c r="J91" s="27"/>
      <c r="K91" s="27"/>
      <c r="L91" s="27"/>
      <c r="M91" s="27"/>
      <c r="N91" s="27"/>
      <c r="O91" s="27"/>
      <c r="P91" s="27"/>
      <c r="Q91" s="27"/>
      <c r="R91" s="27"/>
      <c r="S91" s="27"/>
      <c r="T91" s="27"/>
      <c r="U91" s="27"/>
      <c r="V91" s="27"/>
      <c r="W91" s="27"/>
      <c r="X91" s="27"/>
      <c r="Y91" s="27"/>
      <c r="Z91" s="27"/>
      <c r="AA91" s="27"/>
      <c r="AB91" s="27"/>
      <c r="AC91" s="27"/>
      <c r="AD91" s="27"/>
      <c r="AE91" s="27"/>
      <c r="AF91" s="27"/>
      <c r="AG91" s="27"/>
      <c r="AH91" s="27"/>
      <c r="AI91" s="27"/>
      <c r="AJ91" s="27"/>
      <c r="AK91" s="27"/>
      <c r="AL91" s="27"/>
      <c r="AM91" s="27"/>
      <c r="AN91" s="27"/>
      <c r="AO91" s="27"/>
      <c r="AP91" s="27"/>
      <c r="AQ91" s="27"/>
      <c r="AR91" s="27"/>
      <c r="AS91" s="27"/>
      <c r="AT91" s="27"/>
      <c r="AU91" s="27"/>
      <c r="AV91" s="27"/>
      <c r="AW91" s="27"/>
      <c r="AX91" s="27"/>
      <c r="AY91" s="27"/>
      <c r="AZ91" s="27"/>
      <c r="BA91" s="27"/>
      <c r="BB91" s="27"/>
      <c r="BC91" s="27"/>
      <c r="BD91" s="27"/>
      <c r="BE91" s="27"/>
      <c r="BF91" s="27"/>
      <c r="BG91" s="27"/>
      <c r="BH91" s="27"/>
      <c r="BI91" s="27"/>
      <c r="BJ91" s="28"/>
    </row>
    <row r="92" spans="1:82">
      <c r="A92" s="32" t="str">
        <f>PopulationSizes!A6</f>
        <v>Low Risk Women (%)</v>
      </c>
      <c r="B92" s="116">
        <f>PopulationSizes!B6</f>
        <v>0.50700000000000001</v>
      </c>
      <c r="C92" s="116">
        <f>PopulationSizes!C6</f>
        <v>0.50700000000000001</v>
      </c>
      <c r="D92" s="116">
        <f>PopulationSizes!D6</f>
        <v>0.50700000000000001</v>
      </c>
      <c r="E92" s="116">
        <f>PopulationSizes!E6</f>
        <v>0.50700000000000001</v>
      </c>
      <c r="F92" s="116">
        <f>PopulationSizes!F6</f>
        <v>0.50700000000000001</v>
      </c>
      <c r="G92" s="116">
        <f>PopulationSizes!G6</f>
        <v>0.50700000000000001</v>
      </c>
      <c r="H92" s="116">
        <f>PopulationSizes!H6</f>
        <v>0.50700000000000001</v>
      </c>
      <c r="I92" s="116">
        <f>PopulationSizes!I6</f>
        <v>0.50700000000000001</v>
      </c>
      <c r="J92" s="116">
        <f>PopulationSizes!J6</f>
        <v>0.50700000000000001</v>
      </c>
      <c r="K92" s="116">
        <f>PopulationSizes!K6</f>
        <v>0.50700000000000001</v>
      </c>
      <c r="L92" s="116">
        <f>PopulationSizes!L6</f>
        <v>0.50700000000000001</v>
      </c>
      <c r="M92" s="116">
        <f>PopulationSizes!M6</f>
        <v>0.50700000000000001</v>
      </c>
      <c r="N92" s="116">
        <f>PopulationSizes!N6</f>
        <v>0.50700000000000001</v>
      </c>
      <c r="O92" s="116">
        <f>PopulationSizes!O6</f>
        <v>0.50700000000000001</v>
      </c>
      <c r="P92" s="116">
        <f>PopulationSizes!P6</f>
        <v>0.50700000000000001</v>
      </c>
      <c r="Q92" s="116">
        <f>PopulationSizes!Q6</f>
        <v>0.50700000000000001</v>
      </c>
      <c r="R92" s="116">
        <f>PopulationSizes!R6</f>
        <v>0.50700000000000001</v>
      </c>
      <c r="S92" s="116">
        <f>PopulationSizes!S6</f>
        <v>0.50700000000000001</v>
      </c>
      <c r="T92" s="116">
        <f>PopulationSizes!T6</f>
        <v>0.50700000000000001</v>
      </c>
      <c r="U92" s="116">
        <f>PopulationSizes!U6</f>
        <v>0.50700000000000001</v>
      </c>
      <c r="V92" s="116">
        <f>PopulationSizes!V6</f>
        <v>0.50700000000000001</v>
      </c>
      <c r="W92" s="116">
        <f>PopulationSizes!W6</f>
        <v>0.50700000000000001</v>
      </c>
      <c r="X92" s="116">
        <f>PopulationSizes!X6</f>
        <v>0.50700000000000001</v>
      </c>
      <c r="Y92" s="116">
        <f>PopulationSizes!Y6</f>
        <v>0.50700000000000001</v>
      </c>
      <c r="Z92" s="116">
        <f>PopulationSizes!Z6</f>
        <v>0.50700000000000001</v>
      </c>
      <c r="AA92" s="116">
        <f>PopulationSizes!AA6</f>
        <v>0.50700000000000001</v>
      </c>
      <c r="AB92" s="116">
        <f>PopulationSizes!AB6</f>
        <v>0.50700000000000001</v>
      </c>
      <c r="AC92" s="116">
        <f>PopulationSizes!AC6</f>
        <v>0.50700000000000001</v>
      </c>
      <c r="AD92" s="116">
        <f>PopulationSizes!AD6</f>
        <v>0.50700000000000001</v>
      </c>
      <c r="AE92" s="116">
        <f>PopulationSizes!AE6</f>
        <v>0.50700000000000001</v>
      </c>
      <c r="AF92" s="116">
        <f>PopulationSizes!AF6</f>
        <v>0.50700000000000001</v>
      </c>
      <c r="AG92" s="116">
        <f>PopulationSizes!AG6</f>
        <v>0.50700000000000001</v>
      </c>
      <c r="AH92" s="116">
        <f>PopulationSizes!AH6</f>
        <v>0.50700000000000001</v>
      </c>
      <c r="AI92" s="116">
        <f>PopulationSizes!AI6</f>
        <v>0.50700000000000001</v>
      </c>
      <c r="AJ92" s="116">
        <f>PopulationSizes!AJ6</f>
        <v>0.50700000000000001</v>
      </c>
      <c r="AK92" s="116">
        <f>PopulationSizes!AK6</f>
        <v>0.50700000000000001</v>
      </c>
      <c r="AL92" s="116">
        <f>PopulationSizes!AL6</f>
        <v>0.50700000000000001</v>
      </c>
      <c r="AM92" s="116">
        <f>PopulationSizes!AM6</f>
        <v>0.50700000000000001</v>
      </c>
      <c r="AN92" s="116">
        <f>PopulationSizes!AN6</f>
        <v>0.50700000000000001</v>
      </c>
      <c r="AO92" s="116">
        <f>PopulationSizes!AO6</f>
        <v>0.50700000000000001</v>
      </c>
      <c r="AP92" s="116">
        <f>PopulationSizes!AP6</f>
        <v>0.50700000000000001</v>
      </c>
      <c r="AQ92" s="116">
        <f>PopulationSizes!AQ6</f>
        <v>0.50700000000000001</v>
      </c>
      <c r="AR92" s="116">
        <f>PopulationSizes!AR6</f>
        <v>0.50700000000000001</v>
      </c>
      <c r="AS92" s="116">
        <f>PopulationSizes!AS6</f>
        <v>0.50700000000000001</v>
      </c>
      <c r="AT92" s="116">
        <f>PopulationSizes!AT6</f>
        <v>0.50700000000000001</v>
      </c>
      <c r="AU92" s="116">
        <f>PopulationSizes!AU6</f>
        <v>0.50700000000000001</v>
      </c>
      <c r="AV92" s="116">
        <f>PopulationSizes!AV6</f>
        <v>0.50700000000000001</v>
      </c>
      <c r="AW92" s="116">
        <f>PopulationSizes!AW6</f>
        <v>0.50700000000000001</v>
      </c>
      <c r="AX92" s="116">
        <f>PopulationSizes!AX6</f>
        <v>0.50700000000000001</v>
      </c>
      <c r="AY92" s="116">
        <f>PopulationSizes!AY6</f>
        <v>0.50700000000000001</v>
      </c>
      <c r="AZ92" s="116">
        <f>PopulationSizes!AZ6</f>
        <v>0.50700000000000001</v>
      </c>
      <c r="BA92" s="116">
        <f>PopulationSizes!BA6</f>
        <v>0.50700000000000001</v>
      </c>
      <c r="BB92" s="116">
        <f>PopulationSizes!BB6</f>
        <v>0.50700000000000001</v>
      </c>
      <c r="BC92" s="116">
        <f>PopulationSizes!BC6</f>
        <v>0.50700000000000001</v>
      </c>
      <c r="BD92" s="116">
        <f>PopulationSizes!BD6</f>
        <v>0.50700000000000001</v>
      </c>
      <c r="BE92" s="116">
        <f>PopulationSizes!BE6</f>
        <v>0.50700000000000001</v>
      </c>
      <c r="BF92" s="116">
        <f>PopulationSizes!BF6</f>
        <v>0.50700000000000001</v>
      </c>
      <c r="BG92" s="116">
        <f>PopulationSizes!BG6</f>
        <v>0.50700000000000001</v>
      </c>
      <c r="BH92" s="116">
        <f>PopulationSizes!BH6</f>
        <v>0.50700000000000001</v>
      </c>
      <c r="BI92" s="116">
        <f>PopulationSizes!BI6</f>
        <v>0.50700000000000001</v>
      </c>
      <c r="BJ92" s="116">
        <f>PopulationSizes!BJ6</f>
        <v>0.50700000000000001</v>
      </c>
      <c r="BK92" s="116">
        <f>PopulationSizes!BK6</f>
        <v>0.50700000000000001</v>
      </c>
      <c r="BL92" s="116">
        <f>PopulationSizes!BL6</f>
        <v>0.50700000000000001</v>
      </c>
      <c r="BM92" s="116">
        <f>PopulationSizes!BM6</f>
        <v>0.50700000000000001</v>
      </c>
      <c r="BN92" s="116">
        <f>PopulationSizes!BN6</f>
        <v>0.50700000000000001</v>
      </c>
      <c r="BO92" s="116">
        <f>PopulationSizes!BO6</f>
        <v>0.50700000000000001</v>
      </c>
      <c r="BP92" s="116">
        <f>PopulationSizes!BP6</f>
        <v>0.50700000000000001</v>
      </c>
      <c r="BQ92" s="116">
        <f>PopulationSizes!BQ6</f>
        <v>0.50700000000000001</v>
      </c>
      <c r="BR92" s="116">
        <f>PopulationSizes!BR6</f>
        <v>0.50700000000000001</v>
      </c>
      <c r="BS92" s="116">
        <f>PopulationSizes!BS6</f>
        <v>0.50700000000000001</v>
      </c>
      <c r="BT92" s="116">
        <f>PopulationSizes!BT6</f>
        <v>0.50700000000000001</v>
      </c>
      <c r="BU92" s="116">
        <f>PopulationSizes!BU6</f>
        <v>0.50700000000000001</v>
      </c>
      <c r="BV92" s="116">
        <f>PopulationSizes!BV6</f>
        <v>0.50700000000000001</v>
      </c>
      <c r="BW92" s="116">
        <f>PopulationSizes!BW6</f>
        <v>0.50700000000000001</v>
      </c>
      <c r="BX92" s="116">
        <f>PopulationSizes!BX6</f>
        <v>0.50700000000000001</v>
      </c>
      <c r="BY92" s="116">
        <f>PopulationSizes!BY6</f>
        <v>0.50700000000000001</v>
      </c>
      <c r="BZ92" s="116">
        <f>PopulationSizes!BZ6</f>
        <v>0.50700000000000001</v>
      </c>
      <c r="CA92" s="116">
        <f>PopulationSizes!CA6</f>
        <v>0.50700000000000001</v>
      </c>
      <c r="CB92" s="116">
        <f>PopulationSizes!CB6</f>
        <v>0.50700000000000001</v>
      </c>
      <c r="CC92" s="116">
        <f>PopulationSizes!CC6</f>
        <v>0.50700000000000001</v>
      </c>
      <c r="CD92" s="116">
        <f>PopulationSizes!CD6</f>
        <v>0.50700000000000001</v>
      </c>
    </row>
    <row r="93" spans="1:82">
      <c r="A93" s="32" t="str">
        <f>PopulationSizes!A7</f>
        <v>Medium Risk Women(%)</v>
      </c>
      <c r="B93" s="116">
        <f>PopulationSizes!B7</f>
        <v>0.33</v>
      </c>
      <c r="C93" s="116">
        <f>PopulationSizes!C7</f>
        <v>0.33</v>
      </c>
      <c r="D93" s="116">
        <f>PopulationSizes!D7</f>
        <v>0.33</v>
      </c>
      <c r="E93" s="116">
        <f>PopulationSizes!E7</f>
        <v>0.33</v>
      </c>
      <c r="F93" s="116">
        <f>PopulationSizes!F7</f>
        <v>0.33</v>
      </c>
      <c r="G93" s="116">
        <f>PopulationSizes!G7</f>
        <v>0.33</v>
      </c>
      <c r="H93" s="116">
        <f>PopulationSizes!H7</f>
        <v>0.33</v>
      </c>
      <c r="I93" s="116">
        <f>PopulationSizes!I7</f>
        <v>0.33</v>
      </c>
      <c r="J93" s="116">
        <f>PopulationSizes!J7</f>
        <v>0.33</v>
      </c>
      <c r="K93" s="116">
        <f>PopulationSizes!K7</f>
        <v>0.33</v>
      </c>
      <c r="L93" s="116">
        <f>PopulationSizes!L7</f>
        <v>0.33</v>
      </c>
      <c r="M93" s="116">
        <f>PopulationSizes!M7</f>
        <v>0.33</v>
      </c>
      <c r="N93" s="116">
        <f>PopulationSizes!N7</f>
        <v>0.33</v>
      </c>
      <c r="O93" s="116">
        <f>PopulationSizes!O7</f>
        <v>0.33</v>
      </c>
      <c r="P93" s="116">
        <f>PopulationSizes!P7</f>
        <v>0.33</v>
      </c>
      <c r="Q93" s="116">
        <f>PopulationSizes!Q7</f>
        <v>0.33</v>
      </c>
      <c r="R93" s="116">
        <f>PopulationSizes!R7</f>
        <v>0.33</v>
      </c>
      <c r="S93" s="116">
        <f>PopulationSizes!S7</f>
        <v>0.33</v>
      </c>
      <c r="T93" s="116">
        <f>PopulationSizes!T7</f>
        <v>0.33</v>
      </c>
      <c r="U93" s="116">
        <f>PopulationSizes!U7</f>
        <v>0.33</v>
      </c>
      <c r="V93" s="116">
        <f>PopulationSizes!V7</f>
        <v>0.33</v>
      </c>
      <c r="W93" s="116">
        <f>PopulationSizes!W7</f>
        <v>0.33</v>
      </c>
      <c r="X93" s="116">
        <f>PopulationSizes!X7</f>
        <v>0.33</v>
      </c>
      <c r="Y93" s="116">
        <f>PopulationSizes!Y7</f>
        <v>0.33</v>
      </c>
      <c r="Z93" s="116">
        <f>PopulationSizes!Z7</f>
        <v>0.33</v>
      </c>
      <c r="AA93" s="116">
        <f>PopulationSizes!AA7</f>
        <v>0.33</v>
      </c>
      <c r="AB93" s="116">
        <f>PopulationSizes!AB7</f>
        <v>0.33</v>
      </c>
      <c r="AC93" s="116">
        <f>PopulationSizes!AC7</f>
        <v>0.33</v>
      </c>
      <c r="AD93" s="116">
        <f>PopulationSizes!AD7</f>
        <v>0.33</v>
      </c>
      <c r="AE93" s="116">
        <f>PopulationSizes!AE7</f>
        <v>0.33</v>
      </c>
      <c r="AF93" s="116">
        <f>PopulationSizes!AF7</f>
        <v>0.33</v>
      </c>
      <c r="AG93" s="116">
        <f>PopulationSizes!AG7</f>
        <v>0.33</v>
      </c>
      <c r="AH93" s="116">
        <f>PopulationSizes!AH7</f>
        <v>0.33</v>
      </c>
      <c r="AI93" s="116">
        <f>PopulationSizes!AI7</f>
        <v>0.33</v>
      </c>
      <c r="AJ93" s="116">
        <f>PopulationSizes!AJ7</f>
        <v>0.33</v>
      </c>
      <c r="AK93" s="116">
        <f>PopulationSizes!AK7</f>
        <v>0.33</v>
      </c>
      <c r="AL93" s="116">
        <f>PopulationSizes!AL7</f>
        <v>0.33</v>
      </c>
      <c r="AM93" s="116">
        <f>PopulationSizes!AM7</f>
        <v>0.33</v>
      </c>
      <c r="AN93" s="116">
        <f>PopulationSizes!AN7</f>
        <v>0.33</v>
      </c>
      <c r="AO93" s="116">
        <f>PopulationSizes!AO7</f>
        <v>0.33</v>
      </c>
      <c r="AP93" s="116">
        <f>PopulationSizes!AP7</f>
        <v>0.33</v>
      </c>
      <c r="AQ93" s="116">
        <f>PopulationSizes!AQ7</f>
        <v>0.33</v>
      </c>
      <c r="AR93" s="116">
        <f>PopulationSizes!AR7</f>
        <v>0.33</v>
      </c>
      <c r="AS93" s="116">
        <f>PopulationSizes!AS7</f>
        <v>0.33</v>
      </c>
      <c r="AT93" s="116">
        <f>PopulationSizes!AT7</f>
        <v>0.33</v>
      </c>
      <c r="AU93" s="116">
        <f>PopulationSizes!AU7</f>
        <v>0.33</v>
      </c>
      <c r="AV93" s="116">
        <f>PopulationSizes!AV7</f>
        <v>0.33</v>
      </c>
      <c r="AW93" s="116">
        <f>PopulationSizes!AW7</f>
        <v>0.33</v>
      </c>
      <c r="AX93" s="116">
        <f>PopulationSizes!AX7</f>
        <v>0.33</v>
      </c>
      <c r="AY93" s="116">
        <f>PopulationSizes!AY7</f>
        <v>0.33</v>
      </c>
      <c r="AZ93" s="116">
        <f>PopulationSizes!AZ7</f>
        <v>0.33</v>
      </c>
      <c r="BA93" s="116">
        <f>PopulationSizes!BA7</f>
        <v>0.33</v>
      </c>
      <c r="BB93" s="116">
        <f>PopulationSizes!BB7</f>
        <v>0.33</v>
      </c>
      <c r="BC93" s="116">
        <f>PopulationSizes!BC7</f>
        <v>0.33</v>
      </c>
      <c r="BD93" s="116">
        <f>PopulationSizes!BD7</f>
        <v>0.33</v>
      </c>
      <c r="BE93" s="116">
        <f>PopulationSizes!BE7</f>
        <v>0.33</v>
      </c>
      <c r="BF93" s="116">
        <f>PopulationSizes!BF7</f>
        <v>0.33</v>
      </c>
      <c r="BG93" s="116">
        <f>PopulationSizes!BG7</f>
        <v>0.33</v>
      </c>
      <c r="BH93" s="116">
        <f>PopulationSizes!BH7</f>
        <v>0.33</v>
      </c>
      <c r="BI93" s="116">
        <f>PopulationSizes!BI7</f>
        <v>0.33</v>
      </c>
      <c r="BJ93" s="116">
        <f>PopulationSizes!BJ7</f>
        <v>0.33</v>
      </c>
      <c r="BK93" s="116">
        <f>PopulationSizes!BK7</f>
        <v>0.33</v>
      </c>
      <c r="BL93" s="116">
        <f>PopulationSizes!BL7</f>
        <v>0.33</v>
      </c>
      <c r="BM93" s="116">
        <f>PopulationSizes!BM7</f>
        <v>0.33</v>
      </c>
      <c r="BN93" s="116">
        <f>PopulationSizes!BN7</f>
        <v>0.33</v>
      </c>
      <c r="BO93" s="116">
        <f>PopulationSizes!BO7</f>
        <v>0.33</v>
      </c>
      <c r="BP93" s="116">
        <f>PopulationSizes!BP7</f>
        <v>0.33</v>
      </c>
      <c r="BQ93" s="116">
        <f>PopulationSizes!BQ7</f>
        <v>0.33</v>
      </c>
      <c r="BR93" s="116">
        <f>PopulationSizes!BR7</f>
        <v>0.33</v>
      </c>
      <c r="BS93" s="116">
        <f>PopulationSizes!BS7</f>
        <v>0.33</v>
      </c>
      <c r="BT93" s="116">
        <f>PopulationSizes!BT7</f>
        <v>0.33</v>
      </c>
      <c r="BU93" s="116">
        <f>PopulationSizes!BU7</f>
        <v>0.33</v>
      </c>
      <c r="BV93" s="116">
        <f>PopulationSizes!BV7</f>
        <v>0.33</v>
      </c>
      <c r="BW93" s="116">
        <f>PopulationSizes!BW7</f>
        <v>0.33</v>
      </c>
      <c r="BX93" s="116">
        <f>PopulationSizes!BX7</f>
        <v>0.33</v>
      </c>
      <c r="BY93" s="116">
        <f>PopulationSizes!BY7</f>
        <v>0.33</v>
      </c>
      <c r="BZ93" s="116">
        <f>PopulationSizes!BZ7</f>
        <v>0.33</v>
      </c>
      <c r="CA93" s="116">
        <f>PopulationSizes!CA7</f>
        <v>0.33</v>
      </c>
      <c r="CB93" s="116">
        <f>PopulationSizes!CB7</f>
        <v>0.33</v>
      </c>
      <c r="CC93" s="116">
        <f>PopulationSizes!CC7</f>
        <v>0.33</v>
      </c>
      <c r="CD93" s="116">
        <f>PopulationSizes!CD7</f>
        <v>0.33</v>
      </c>
    </row>
    <row r="94" spans="1:82">
      <c r="A94" s="32" t="str">
        <f>PopulationSizes!A8</f>
        <v>High Risk Women (FSW)(%)</v>
      </c>
      <c r="B94" s="116">
        <f>PopulationSizes!B8</f>
        <v>2.3E-2</v>
      </c>
      <c r="C94" s="116">
        <f>PopulationSizes!C8</f>
        <v>2.3E-2</v>
      </c>
      <c r="D94" s="116">
        <f>PopulationSizes!D8</f>
        <v>2.3E-2</v>
      </c>
      <c r="E94" s="116">
        <f>PopulationSizes!E8</f>
        <v>2.3E-2</v>
      </c>
      <c r="F94" s="116">
        <f>PopulationSizes!F8</f>
        <v>2.3E-2</v>
      </c>
      <c r="G94" s="116">
        <f>PopulationSizes!G8</f>
        <v>2.3E-2</v>
      </c>
      <c r="H94" s="116">
        <f>PopulationSizes!H8</f>
        <v>2.3E-2</v>
      </c>
      <c r="I94" s="116">
        <f>PopulationSizes!I8</f>
        <v>2.3E-2</v>
      </c>
      <c r="J94" s="116">
        <f>PopulationSizes!J8</f>
        <v>2.3E-2</v>
      </c>
      <c r="K94" s="116">
        <f>PopulationSizes!K8</f>
        <v>2.3E-2</v>
      </c>
      <c r="L94" s="116">
        <f>PopulationSizes!L8</f>
        <v>2.3E-2</v>
      </c>
      <c r="M94" s="116">
        <f>PopulationSizes!M8</f>
        <v>2.3E-2</v>
      </c>
      <c r="N94" s="116">
        <f>PopulationSizes!N8</f>
        <v>2.3E-2</v>
      </c>
      <c r="O94" s="116">
        <f>PopulationSizes!O8</f>
        <v>2.3E-2</v>
      </c>
      <c r="P94" s="116">
        <f>PopulationSizes!P8</f>
        <v>2.3E-2</v>
      </c>
      <c r="Q94" s="116">
        <f>PopulationSizes!Q8</f>
        <v>2.3E-2</v>
      </c>
      <c r="R94" s="116">
        <f>PopulationSizes!R8</f>
        <v>2.3E-2</v>
      </c>
      <c r="S94" s="116">
        <f>PopulationSizes!S8</f>
        <v>2.3E-2</v>
      </c>
      <c r="T94" s="116">
        <f>PopulationSizes!T8</f>
        <v>2.3E-2</v>
      </c>
      <c r="U94" s="116">
        <f>PopulationSizes!U8</f>
        <v>2.3E-2</v>
      </c>
      <c r="V94" s="116">
        <f>PopulationSizes!V8</f>
        <v>2.3E-2</v>
      </c>
      <c r="W94" s="116">
        <f>PopulationSizes!W8</f>
        <v>2.3E-2</v>
      </c>
      <c r="X94" s="116">
        <f>PopulationSizes!X8</f>
        <v>2.3E-2</v>
      </c>
      <c r="Y94" s="116">
        <f>PopulationSizes!Y8</f>
        <v>2.3E-2</v>
      </c>
      <c r="Z94" s="116">
        <f>PopulationSizes!Z8</f>
        <v>2.3E-2</v>
      </c>
      <c r="AA94" s="116">
        <f>PopulationSizes!AA8</f>
        <v>2.3E-2</v>
      </c>
      <c r="AB94" s="116">
        <f>PopulationSizes!AB8</f>
        <v>2.3E-2</v>
      </c>
      <c r="AC94" s="116">
        <f>PopulationSizes!AC8</f>
        <v>2.3E-2</v>
      </c>
      <c r="AD94" s="116">
        <f>PopulationSizes!AD8</f>
        <v>2.3E-2</v>
      </c>
      <c r="AE94" s="116">
        <f>PopulationSizes!AE8</f>
        <v>2.3E-2</v>
      </c>
      <c r="AF94" s="116">
        <f>PopulationSizes!AF8</f>
        <v>2.3E-2</v>
      </c>
      <c r="AG94" s="116">
        <f>PopulationSizes!AG8</f>
        <v>2.3E-2</v>
      </c>
      <c r="AH94" s="116">
        <f>PopulationSizes!AH8</f>
        <v>2.3E-2</v>
      </c>
      <c r="AI94" s="116">
        <f>PopulationSizes!AI8</f>
        <v>2.3E-2</v>
      </c>
      <c r="AJ94" s="116">
        <f>PopulationSizes!AJ8</f>
        <v>2.3E-2</v>
      </c>
      <c r="AK94" s="116">
        <f>PopulationSizes!AK8</f>
        <v>2.3E-2</v>
      </c>
      <c r="AL94" s="116">
        <f>PopulationSizes!AL8</f>
        <v>2.3E-2</v>
      </c>
      <c r="AM94" s="116">
        <f>PopulationSizes!AM8</f>
        <v>2.3E-2</v>
      </c>
      <c r="AN94" s="116">
        <f>PopulationSizes!AN8</f>
        <v>2.3E-2</v>
      </c>
      <c r="AO94" s="116">
        <f>PopulationSizes!AO8</f>
        <v>2.3E-2</v>
      </c>
      <c r="AP94" s="116">
        <f>PopulationSizes!AP8</f>
        <v>2.3E-2</v>
      </c>
      <c r="AQ94" s="116">
        <f>PopulationSizes!AQ8</f>
        <v>2.3E-2</v>
      </c>
      <c r="AR94" s="116">
        <f>PopulationSizes!AR8</f>
        <v>2.3E-2</v>
      </c>
      <c r="AS94" s="116">
        <f>PopulationSizes!AS8</f>
        <v>2.3E-2</v>
      </c>
      <c r="AT94" s="116">
        <f>PopulationSizes!AT8</f>
        <v>2.3E-2</v>
      </c>
      <c r="AU94" s="116">
        <f>PopulationSizes!AU8</f>
        <v>2.3E-2</v>
      </c>
      <c r="AV94" s="116">
        <f>PopulationSizes!AV8</f>
        <v>2.3E-2</v>
      </c>
      <c r="AW94" s="116">
        <f>PopulationSizes!AW8</f>
        <v>2.3E-2</v>
      </c>
      <c r="AX94" s="116">
        <f>PopulationSizes!AX8</f>
        <v>2.3E-2</v>
      </c>
      <c r="AY94" s="116">
        <f>PopulationSizes!AY8</f>
        <v>2.3E-2</v>
      </c>
      <c r="AZ94" s="116">
        <f>PopulationSizes!AZ8</f>
        <v>2.3E-2</v>
      </c>
      <c r="BA94" s="116">
        <f>PopulationSizes!BA8</f>
        <v>2.3E-2</v>
      </c>
      <c r="BB94" s="116">
        <f>PopulationSizes!BB8</f>
        <v>2.3E-2</v>
      </c>
      <c r="BC94" s="116">
        <f>PopulationSizes!BC8</f>
        <v>2.3E-2</v>
      </c>
      <c r="BD94" s="116">
        <f>PopulationSizes!BD8</f>
        <v>2.3E-2</v>
      </c>
      <c r="BE94" s="116">
        <f>PopulationSizes!BE8</f>
        <v>2.3E-2</v>
      </c>
      <c r="BF94" s="116">
        <f>PopulationSizes!BF8</f>
        <v>2.3E-2</v>
      </c>
      <c r="BG94" s="116">
        <f>PopulationSizes!BG8</f>
        <v>2.3E-2</v>
      </c>
      <c r="BH94" s="116">
        <f>PopulationSizes!BH8</f>
        <v>2.3E-2</v>
      </c>
      <c r="BI94" s="116">
        <f>PopulationSizes!BI8</f>
        <v>2.3E-2</v>
      </c>
      <c r="BJ94" s="116">
        <f>PopulationSizes!BJ8</f>
        <v>2.3E-2</v>
      </c>
      <c r="BK94" s="116">
        <f>PopulationSizes!BK8</f>
        <v>2.3E-2</v>
      </c>
      <c r="BL94" s="116">
        <f>PopulationSizes!BL8</f>
        <v>2.3E-2</v>
      </c>
      <c r="BM94" s="116">
        <f>PopulationSizes!BM8</f>
        <v>2.3E-2</v>
      </c>
      <c r="BN94" s="116">
        <f>PopulationSizes!BN8</f>
        <v>2.3E-2</v>
      </c>
      <c r="BO94" s="116">
        <f>PopulationSizes!BO8</f>
        <v>2.3E-2</v>
      </c>
      <c r="BP94" s="116">
        <f>PopulationSizes!BP8</f>
        <v>2.3E-2</v>
      </c>
      <c r="BQ94" s="116">
        <f>PopulationSizes!BQ8</f>
        <v>2.3E-2</v>
      </c>
      <c r="BR94" s="116">
        <f>PopulationSizes!BR8</f>
        <v>2.3E-2</v>
      </c>
      <c r="BS94" s="116">
        <f>PopulationSizes!BS8</f>
        <v>2.3E-2</v>
      </c>
      <c r="BT94" s="116">
        <f>PopulationSizes!BT8</f>
        <v>2.3E-2</v>
      </c>
      <c r="BU94" s="116">
        <f>PopulationSizes!BU8</f>
        <v>2.3E-2</v>
      </c>
      <c r="BV94" s="116">
        <f>PopulationSizes!BV8</f>
        <v>2.3E-2</v>
      </c>
      <c r="BW94" s="116">
        <f>PopulationSizes!BW8</f>
        <v>2.3E-2</v>
      </c>
      <c r="BX94" s="116">
        <f>PopulationSizes!BX8</f>
        <v>2.3E-2</v>
      </c>
      <c r="BY94" s="116">
        <f>PopulationSizes!BY8</f>
        <v>2.3E-2</v>
      </c>
      <c r="BZ94" s="116">
        <f>PopulationSizes!BZ8</f>
        <v>2.3E-2</v>
      </c>
      <c r="CA94" s="116">
        <f>PopulationSizes!CA8</f>
        <v>2.3E-2</v>
      </c>
      <c r="CB94" s="116">
        <f>PopulationSizes!CB8</f>
        <v>2.3E-2</v>
      </c>
      <c r="CC94" s="116">
        <f>PopulationSizes!CC8</f>
        <v>2.3E-2</v>
      </c>
      <c r="CD94" s="116">
        <f>PopulationSizes!CD8</f>
        <v>2.3E-2</v>
      </c>
    </row>
    <row r="95" spans="1:82">
      <c r="A95" s="33" t="str">
        <f>PopulationSizes!A5</f>
        <v>Not Sexually Active Women(%)</v>
      </c>
      <c r="B95" s="117">
        <f>PopulationSizes!B5</f>
        <v>0.14000000000000001</v>
      </c>
      <c r="C95" s="118">
        <f>PopulationSizes!C5</f>
        <v>0.14000000000000001</v>
      </c>
      <c r="D95" s="118">
        <f>PopulationSizes!D5</f>
        <v>0.14000000000000001</v>
      </c>
      <c r="E95" s="118">
        <f>PopulationSizes!E5</f>
        <v>0.14000000000000001</v>
      </c>
      <c r="F95" s="118">
        <f>PopulationSizes!F5</f>
        <v>0.14000000000000001</v>
      </c>
      <c r="G95" s="118">
        <f>PopulationSizes!G5</f>
        <v>0.14000000000000001</v>
      </c>
      <c r="H95" s="118">
        <f>PopulationSizes!H5</f>
        <v>0.14000000000000001</v>
      </c>
      <c r="I95" s="118">
        <f>PopulationSizes!I5</f>
        <v>0.14000000000000001</v>
      </c>
      <c r="J95" s="118">
        <f>PopulationSizes!J5</f>
        <v>0.14000000000000001</v>
      </c>
      <c r="K95" s="118">
        <f>PopulationSizes!K5</f>
        <v>0.14000000000000001</v>
      </c>
      <c r="L95" s="118">
        <f>PopulationSizes!L5</f>
        <v>0.14000000000000001</v>
      </c>
      <c r="M95" s="118">
        <f>PopulationSizes!M5</f>
        <v>0.14000000000000001</v>
      </c>
      <c r="N95" s="118">
        <f>PopulationSizes!N5</f>
        <v>0.14000000000000001</v>
      </c>
      <c r="O95" s="118">
        <f>PopulationSizes!O5</f>
        <v>0.14000000000000001</v>
      </c>
      <c r="P95" s="118">
        <f>PopulationSizes!P5</f>
        <v>0.14000000000000001</v>
      </c>
      <c r="Q95" s="118">
        <f>PopulationSizes!Q5</f>
        <v>0.14000000000000001</v>
      </c>
      <c r="R95" s="118">
        <f>PopulationSizes!R5</f>
        <v>0.14000000000000001</v>
      </c>
      <c r="S95" s="118">
        <f>PopulationSizes!S5</f>
        <v>0.14000000000000001</v>
      </c>
      <c r="T95" s="118">
        <f>PopulationSizes!T5</f>
        <v>0.14000000000000001</v>
      </c>
      <c r="U95" s="118">
        <f>PopulationSizes!U5</f>
        <v>0.14000000000000001</v>
      </c>
      <c r="V95" s="118">
        <f>PopulationSizes!V5</f>
        <v>0.14000000000000001</v>
      </c>
      <c r="W95" s="118">
        <f>PopulationSizes!W5</f>
        <v>0.14000000000000001</v>
      </c>
      <c r="X95" s="118">
        <f>PopulationSizes!X5</f>
        <v>0.14000000000000001</v>
      </c>
      <c r="Y95" s="118">
        <f>PopulationSizes!Y5</f>
        <v>0.14000000000000001</v>
      </c>
      <c r="Z95" s="118">
        <f>PopulationSizes!Z5</f>
        <v>0.14000000000000001</v>
      </c>
      <c r="AA95" s="118">
        <f>PopulationSizes!AA5</f>
        <v>0.14000000000000001</v>
      </c>
      <c r="AB95" s="118">
        <f>PopulationSizes!AB5</f>
        <v>0.14000000000000001</v>
      </c>
      <c r="AC95" s="118">
        <f>PopulationSizes!AC5</f>
        <v>0.14000000000000001</v>
      </c>
      <c r="AD95" s="118">
        <f>PopulationSizes!AD5</f>
        <v>0.14000000000000001</v>
      </c>
      <c r="AE95" s="118">
        <f>PopulationSizes!AE5</f>
        <v>0.14000000000000001</v>
      </c>
      <c r="AF95" s="118">
        <f>PopulationSizes!AF5</f>
        <v>0.14000000000000001</v>
      </c>
      <c r="AG95" s="118">
        <f>PopulationSizes!AG5</f>
        <v>0.14000000000000001</v>
      </c>
      <c r="AH95" s="118">
        <f>PopulationSizes!AH5</f>
        <v>0.14000000000000001</v>
      </c>
      <c r="AI95" s="118">
        <f>PopulationSizes!AI5</f>
        <v>0.14000000000000001</v>
      </c>
      <c r="AJ95" s="118">
        <f>PopulationSizes!AJ5</f>
        <v>0.14000000000000001</v>
      </c>
      <c r="AK95" s="118">
        <f>PopulationSizes!AK5</f>
        <v>0.14000000000000001</v>
      </c>
      <c r="AL95" s="118">
        <f>PopulationSizes!AL5</f>
        <v>0.14000000000000001</v>
      </c>
      <c r="AM95" s="118">
        <f>PopulationSizes!AM5</f>
        <v>0.14000000000000001</v>
      </c>
      <c r="AN95" s="118">
        <f>PopulationSizes!AN5</f>
        <v>0.14000000000000001</v>
      </c>
      <c r="AO95" s="118">
        <f>PopulationSizes!AO5</f>
        <v>0.14000000000000001</v>
      </c>
      <c r="AP95" s="118">
        <f>PopulationSizes!AP5</f>
        <v>0.14000000000000001</v>
      </c>
      <c r="AQ95" s="118">
        <f>PopulationSizes!AQ5</f>
        <v>0.14000000000000001</v>
      </c>
      <c r="AR95" s="118">
        <f>PopulationSizes!AR5</f>
        <v>0.14000000000000001</v>
      </c>
      <c r="AS95" s="118">
        <f>PopulationSizes!AS5</f>
        <v>0.14000000000000001</v>
      </c>
      <c r="AT95" s="118">
        <f>PopulationSizes!AT5</f>
        <v>0.14000000000000001</v>
      </c>
      <c r="AU95" s="118">
        <f>PopulationSizes!AU5</f>
        <v>0.14000000000000001</v>
      </c>
      <c r="AV95" s="118">
        <f>PopulationSizes!AV5</f>
        <v>0.14000000000000001</v>
      </c>
      <c r="AW95" s="118">
        <f>PopulationSizes!AW5</f>
        <v>0.14000000000000001</v>
      </c>
      <c r="AX95" s="118">
        <f>PopulationSizes!AX5</f>
        <v>0.14000000000000001</v>
      </c>
      <c r="AY95" s="118">
        <f>PopulationSizes!AY5</f>
        <v>0.14000000000000001</v>
      </c>
      <c r="AZ95" s="118">
        <f>PopulationSizes!AZ5</f>
        <v>0.14000000000000001</v>
      </c>
      <c r="BA95" s="118">
        <f>PopulationSizes!BA5</f>
        <v>0.14000000000000001</v>
      </c>
      <c r="BB95" s="118">
        <f>PopulationSizes!BB5</f>
        <v>0.14000000000000001</v>
      </c>
      <c r="BC95" s="118">
        <f>PopulationSizes!BC5</f>
        <v>0.14000000000000001</v>
      </c>
      <c r="BD95" s="118">
        <f>PopulationSizes!BD5</f>
        <v>0.14000000000000001</v>
      </c>
      <c r="BE95" s="118">
        <f>PopulationSizes!BE5</f>
        <v>0.14000000000000001</v>
      </c>
      <c r="BF95" s="118">
        <f>PopulationSizes!BF5</f>
        <v>0.14000000000000001</v>
      </c>
      <c r="BG95" s="118">
        <f>PopulationSizes!BG5</f>
        <v>0.14000000000000001</v>
      </c>
      <c r="BH95" s="118">
        <f>PopulationSizes!BH5</f>
        <v>0.14000000000000001</v>
      </c>
      <c r="BI95" s="118">
        <f>PopulationSizes!BI5</f>
        <v>0.14000000000000001</v>
      </c>
      <c r="BJ95" s="118">
        <f>PopulationSizes!BJ5</f>
        <v>0.14000000000000001</v>
      </c>
      <c r="BK95" s="118">
        <f>PopulationSizes!BK5</f>
        <v>0.14000000000000001</v>
      </c>
      <c r="BL95" s="118">
        <f>PopulationSizes!BL5</f>
        <v>0.14000000000000001</v>
      </c>
      <c r="BM95" s="118">
        <f>PopulationSizes!BM5</f>
        <v>0.14000000000000001</v>
      </c>
      <c r="BN95" s="118">
        <f>PopulationSizes!BN5</f>
        <v>0.14000000000000001</v>
      </c>
      <c r="BO95" s="118">
        <f>PopulationSizes!BO5</f>
        <v>0.14000000000000001</v>
      </c>
      <c r="BP95" s="118">
        <f>PopulationSizes!BP5</f>
        <v>0.14000000000000001</v>
      </c>
      <c r="BQ95" s="118">
        <f>PopulationSizes!BQ5</f>
        <v>0.14000000000000001</v>
      </c>
      <c r="BR95" s="118">
        <f>PopulationSizes!BR5</f>
        <v>0.14000000000000001</v>
      </c>
      <c r="BS95" s="118">
        <f>PopulationSizes!BS5</f>
        <v>0.14000000000000001</v>
      </c>
      <c r="BT95" s="118">
        <f>PopulationSizes!BT5</f>
        <v>0.14000000000000001</v>
      </c>
      <c r="BU95" s="118">
        <f>PopulationSizes!BU5</f>
        <v>0.14000000000000001</v>
      </c>
      <c r="BV95" s="118">
        <f>PopulationSizes!BV5</f>
        <v>0.14000000000000001</v>
      </c>
      <c r="BW95" s="118">
        <f>PopulationSizes!BW5</f>
        <v>0.14000000000000001</v>
      </c>
      <c r="BX95" s="118">
        <f>PopulationSizes!BX5</f>
        <v>0.14000000000000001</v>
      </c>
      <c r="BY95" s="118">
        <f>PopulationSizes!BY5</f>
        <v>0.14000000000000001</v>
      </c>
      <c r="BZ95" s="118">
        <f>PopulationSizes!BZ5</f>
        <v>0.14000000000000001</v>
      </c>
      <c r="CA95" s="118">
        <f>PopulationSizes!CA5</f>
        <v>0.14000000000000001</v>
      </c>
      <c r="CB95" s="118">
        <f>PopulationSizes!CB5</f>
        <v>0.14000000000000001</v>
      </c>
      <c r="CC95" s="118">
        <f>PopulationSizes!CC5</f>
        <v>0.14000000000000001</v>
      </c>
      <c r="CD95" s="118">
        <f>PopulationSizes!CD5</f>
        <v>0.14000000000000001</v>
      </c>
    </row>
    <row r="96" spans="1:82">
      <c r="A96" s="119" t="str">
        <f>PopulationSizes!A9</f>
        <v>Total Number of  Women</v>
      </c>
      <c r="B96" s="120">
        <f>PopulationSizes!B9</f>
        <v>567913</v>
      </c>
      <c r="C96" s="120">
        <f>PopulationSizes!C9</f>
        <v>583481</v>
      </c>
      <c r="D96" s="120">
        <f>PopulationSizes!D9</f>
        <v>599358</v>
      </c>
      <c r="E96" s="120">
        <f>PopulationSizes!E9</f>
        <v>615660</v>
      </c>
      <c r="F96" s="120">
        <f>PopulationSizes!F9</f>
        <v>632509</v>
      </c>
      <c r="G96" s="120">
        <f>PopulationSizes!G9</f>
        <v>649968</v>
      </c>
      <c r="H96" s="120">
        <f>PopulationSizes!H9</f>
        <v>668071</v>
      </c>
      <c r="I96" s="120">
        <f>PopulationSizes!I9</f>
        <v>686854</v>
      </c>
      <c r="J96" s="120">
        <f>PopulationSizes!J9</f>
        <v>706386</v>
      </c>
      <c r="K96" s="120">
        <f>PopulationSizes!K9</f>
        <v>726837</v>
      </c>
      <c r="L96" s="120">
        <f>PopulationSizes!L9</f>
        <v>748397</v>
      </c>
      <c r="M96" s="120">
        <f>PopulationSizes!M9</f>
        <v>771291</v>
      </c>
      <c r="N96" s="120">
        <f>PopulationSizes!N9</f>
        <v>795226</v>
      </c>
      <c r="O96" s="120">
        <f>PopulationSizes!O9</f>
        <v>820053</v>
      </c>
      <c r="P96" s="120">
        <f>PopulationSizes!P9</f>
        <v>845306</v>
      </c>
      <c r="Q96" s="120">
        <f>PopulationSizes!Q9</f>
        <v>869990</v>
      </c>
      <c r="R96" s="120">
        <f>PopulationSizes!R9</f>
        <v>896798</v>
      </c>
      <c r="S96" s="120">
        <f>PopulationSizes!S9</f>
        <v>924478</v>
      </c>
      <c r="T96" s="120">
        <f>PopulationSizes!T9</f>
        <v>953096</v>
      </c>
      <c r="U96" s="120">
        <f>PopulationSizes!U9</f>
        <v>982738</v>
      </c>
      <c r="V96" s="120">
        <f>PopulationSizes!V9</f>
        <v>1013460</v>
      </c>
      <c r="W96" s="120">
        <f>PopulationSizes!W9</f>
        <v>1045231</v>
      </c>
      <c r="X96" s="120">
        <f>PopulationSizes!X9</f>
        <v>1077996</v>
      </c>
      <c r="Y96" s="120">
        <f>PopulationSizes!Y9</f>
        <v>1111687</v>
      </c>
      <c r="Z96" s="120">
        <f>PopulationSizes!Z9</f>
        <v>1146201</v>
      </c>
      <c r="AA96" s="120">
        <f>PopulationSizes!AA9</f>
        <v>1181414</v>
      </c>
      <c r="AB96" s="120">
        <f>PopulationSizes!AB9</f>
        <v>1217229</v>
      </c>
      <c r="AC96" s="120">
        <f>PopulationSizes!AC9</f>
        <v>1253576</v>
      </c>
      <c r="AD96" s="120">
        <f>PopulationSizes!AD9</f>
        <v>1290220</v>
      </c>
      <c r="AE96" s="120">
        <f>PopulationSizes!AE9</f>
        <v>1326797</v>
      </c>
      <c r="AF96" s="120">
        <f>PopulationSizes!AF9</f>
        <v>1362957</v>
      </c>
      <c r="AG96" s="120">
        <f>PopulationSizes!AG9</f>
        <v>1398650</v>
      </c>
      <c r="AH96" s="120">
        <f>PopulationSizes!AH9</f>
        <v>1433942</v>
      </c>
      <c r="AI96" s="120">
        <f>PopulationSizes!AI9</f>
        <v>1469229</v>
      </c>
      <c r="AJ96" s="120">
        <f>PopulationSizes!AJ9</f>
        <v>1504964</v>
      </c>
      <c r="AK96" s="120">
        <f>PopulationSizes!AK9</f>
        <v>1541351</v>
      </c>
      <c r="AL96" s="120">
        <f>PopulationSizes!AL9</f>
        <v>1578507</v>
      </c>
      <c r="AM96" s="120">
        <f>PopulationSizes!AM9</f>
        <v>1616720</v>
      </c>
      <c r="AN96" s="120">
        <f>PopulationSizes!AN9</f>
        <v>1656181</v>
      </c>
      <c r="AO96" s="120">
        <f>PopulationSizes!AO9</f>
        <v>1696900</v>
      </c>
      <c r="AP96" s="120">
        <f>PopulationSizes!AP9</f>
        <v>1738897</v>
      </c>
      <c r="AQ96" s="120">
        <f>PopulationSizes!AQ9</f>
        <v>1782202</v>
      </c>
      <c r="AR96" s="120">
        <f>PopulationSizes!AR9</f>
        <v>1826824</v>
      </c>
      <c r="AS96" s="120">
        <f>PopulationSizes!AS9</f>
        <v>1872664</v>
      </c>
      <c r="AT96" s="120">
        <f>PopulationSizes!AT9</f>
        <v>1919440</v>
      </c>
      <c r="AU96" s="120">
        <f>PopulationSizes!AU9</f>
        <v>1966795</v>
      </c>
      <c r="AV96" s="120">
        <f>PopulationSizes!AV9</f>
        <v>2014429</v>
      </c>
      <c r="AW96" s="120">
        <f>PopulationSizes!AW9</f>
        <v>2062166</v>
      </c>
      <c r="AX96" s="120">
        <f>PopulationSizes!AX9</f>
        <v>2110051</v>
      </c>
      <c r="AY96" s="120">
        <f>PopulationSizes!AY9</f>
        <v>2158446</v>
      </c>
      <c r="AZ96" s="120">
        <f>PopulationSizes!AZ9</f>
        <v>2208169</v>
      </c>
      <c r="BA96" s="120">
        <f>PopulationSizes!BA9</f>
        <v>2256753</v>
      </c>
      <c r="BB96" s="120">
        <f>PopulationSizes!BB9</f>
        <v>2305168</v>
      </c>
      <c r="BC96" s="120">
        <f>PopulationSizes!BC9</f>
        <v>2353263</v>
      </c>
      <c r="BD96" s="120">
        <f>PopulationSizes!BD9</f>
        <v>2400893</v>
      </c>
      <c r="BE96" s="120">
        <f>PopulationSizes!BE9</f>
        <v>2447936</v>
      </c>
      <c r="BF96" s="120">
        <f>PopulationSizes!BF9</f>
        <v>2494371</v>
      </c>
      <c r="BG96" s="120">
        <f>PopulationSizes!BG9</f>
        <v>2540197</v>
      </c>
      <c r="BH96" s="120">
        <f>PopulationSizes!BH9</f>
        <v>2585493</v>
      </c>
      <c r="BI96" s="120">
        <f>PopulationSizes!BI9</f>
        <v>2630379</v>
      </c>
      <c r="BJ96" s="120">
        <f>PopulationSizes!BJ9</f>
        <v>2674959</v>
      </c>
      <c r="BK96" s="120">
        <f>PopulationSizes!BK9</f>
        <v>2719342</v>
      </c>
      <c r="BL96" s="120">
        <f>PopulationSizes!BL9</f>
        <v>2763622</v>
      </c>
      <c r="BM96" s="120">
        <f>PopulationSizes!BM9</f>
        <v>2807878</v>
      </c>
      <c r="BN96" s="120">
        <f>PopulationSizes!BN9</f>
        <v>2852240</v>
      </c>
      <c r="BO96" s="120">
        <f>PopulationSizes!BO9</f>
        <v>2896919</v>
      </c>
      <c r="BP96" s="120">
        <f>PopulationSizes!BP9</f>
        <v>2941956</v>
      </c>
      <c r="BQ96" s="120">
        <f>PopulationSizes!BQ9</f>
        <v>2987246</v>
      </c>
      <c r="BR96" s="120">
        <f>PopulationSizes!BR9</f>
        <v>3032555</v>
      </c>
      <c r="BS96" s="120">
        <f>PopulationSizes!BS9</f>
        <v>3077708</v>
      </c>
      <c r="BT96" s="120">
        <f>PopulationSizes!BT9</f>
        <v>3122671</v>
      </c>
      <c r="BU96" s="120">
        <f>PopulationSizes!BU9</f>
        <v>3167319</v>
      </c>
      <c r="BV96" s="120">
        <f>PopulationSizes!BV9</f>
        <v>3211433</v>
      </c>
      <c r="BW96" s="120">
        <f>PopulationSizes!BW9</f>
        <v>3254767</v>
      </c>
      <c r="BX96" s="120">
        <f>PopulationSizes!BX9</f>
        <v>3297089</v>
      </c>
      <c r="BY96" s="120">
        <f>PopulationSizes!BY9</f>
        <v>3338257</v>
      </c>
      <c r="BZ96" s="120">
        <f>PopulationSizes!BZ9</f>
        <v>3378176</v>
      </c>
      <c r="CA96" s="120">
        <f>PopulationSizes!CA9</f>
        <v>3416801</v>
      </c>
      <c r="CB96" s="120">
        <f>PopulationSizes!CB9</f>
        <v>3454147</v>
      </c>
      <c r="CC96" s="120">
        <f>PopulationSizes!CC9</f>
        <v>3490388</v>
      </c>
      <c r="CD96" s="120">
        <f>PopulationSizes!CD9</f>
        <v>3525683</v>
      </c>
    </row>
    <row r="97" spans="1:82">
      <c r="A97" s="34"/>
      <c r="B97" s="4"/>
      <c r="C97" s="4"/>
      <c r="D97" s="4"/>
      <c r="E97" s="4"/>
      <c r="F97" s="4"/>
      <c r="G97" s="4"/>
      <c r="H97" s="4"/>
      <c r="I97" s="4"/>
      <c r="J97" s="4"/>
      <c r="K97" s="4"/>
      <c r="L97" s="4"/>
      <c r="M97" s="4"/>
      <c r="N97" s="4"/>
      <c r="O97" s="4"/>
      <c r="P97" s="4"/>
      <c r="Q97" s="4"/>
      <c r="R97" s="4"/>
      <c r="S97" s="4"/>
      <c r="T97" s="4"/>
      <c r="U97" s="4"/>
      <c r="V97" s="4"/>
      <c r="W97" s="4"/>
      <c r="X97" s="4"/>
      <c r="Y97" s="4"/>
      <c r="Z97" s="4"/>
      <c r="AA97" s="4"/>
      <c r="AB97" s="4"/>
      <c r="AC97" s="4"/>
      <c r="AD97" s="4"/>
      <c r="AE97" s="4"/>
      <c r="AF97" s="4"/>
      <c r="AG97" s="4"/>
      <c r="AH97" s="4"/>
      <c r="AI97" s="4"/>
      <c r="AJ97" s="4"/>
      <c r="AK97" s="4"/>
      <c r="AL97" s="4"/>
      <c r="AM97" s="4"/>
      <c r="AN97" s="4"/>
      <c r="AO97" s="4"/>
      <c r="AP97" s="4"/>
      <c r="AQ97" s="4"/>
      <c r="AR97" s="4"/>
      <c r="AS97" s="4"/>
      <c r="AT97" s="4"/>
      <c r="AU97" s="4"/>
      <c r="AV97" s="4"/>
      <c r="AW97" s="4"/>
      <c r="AX97" s="4"/>
      <c r="AY97" s="4"/>
      <c r="AZ97" s="4"/>
      <c r="BA97" s="4"/>
      <c r="BB97" s="4"/>
      <c r="BC97" s="4"/>
      <c r="BD97" s="4"/>
      <c r="BE97" s="4"/>
      <c r="BF97" s="4"/>
      <c r="BG97" s="4"/>
      <c r="BH97" s="4"/>
      <c r="BI97" s="4"/>
      <c r="BJ97" s="4"/>
      <c r="BK97" s="4"/>
      <c r="BL97" s="4"/>
      <c r="BM97" s="4"/>
      <c r="BN97" s="4"/>
      <c r="BO97" s="4"/>
      <c r="BP97" s="4"/>
      <c r="BQ97" s="4"/>
      <c r="BR97" s="4"/>
      <c r="BS97" s="4"/>
      <c r="BT97" s="4"/>
      <c r="BU97" s="4"/>
      <c r="BV97" s="4"/>
      <c r="BW97" s="4"/>
      <c r="BX97" s="4"/>
      <c r="BY97" s="4"/>
      <c r="BZ97" s="4"/>
      <c r="CA97" s="4"/>
      <c r="CB97" s="4"/>
      <c r="CC97" s="4"/>
      <c r="CD97" s="4"/>
    </row>
    <row r="98" spans="1:82">
      <c r="A98" s="41" t="str">
        <f>PopulationSizes!A11</f>
        <v>Men</v>
      </c>
      <c r="B98" s="96"/>
      <c r="C98" s="96"/>
      <c r="D98" s="96"/>
      <c r="E98" s="96"/>
      <c r="F98" s="96"/>
      <c r="G98" s="96"/>
      <c r="H98" s="96"/>
      <c r="I98" s="96"/>
      <c r="J98" s="96"/>
      <c r="K98" s="96"/>
      <c r="L98" s="96"/>
      <c r="M98" s="96"/>
      <c r="N98" s="96"/>
      <c r="O98" s="96"/>
      <c r="P98" s="96"/>
      <c r="Q98" s="96"/>
      <c r="R98" s="96"/>
      <c r="S98" s="96"/>
      <c r="T98" s="96"/>
      <c r="U98" s="96"/>
      <c r="V98" s="96"/>
      <c r="W98" s="96"/>
      <c r="X98" s="96"/>
      <c r="Y98" s="96"/>
      <c r="Z98" s="96"/>
      <c r="AA98" s="96"/>
      <c r="AB98" s="96"/>
      <c r="AC98" s="96"/>
      <c r="AD98" s="96"/>
      <c r="AE98" s="96"/>
      <c r="AF98" s="96"/>
      <c r="AG98" s="96"/>
      <c r="AH98" s="96"/>
      <c r="AI98" s="96"/>
      <c r="AJ98" s="96"/>
      <c r="AK98" s="96"/>
      <c r="AL98" s="96"/>
      <c r="AM98" s="96"/>
      <c r="AN98" s="96"/>
      <c r="AO98" s="96"/>
      <c r="AP98" s="96"/>
      <c r="AQ98" s="96"/>
      <c r="AR98" s="96"/>
      <c r="AS98" s="4"/>
      <c r="AT98" s="96"/>
      <c r="AU98" s="96"/>
      <c r="AV98" s="96"/>
      <c r="AW98" s="96"/>
      <c r="AX98" s="96"/>
      <c r="AY98" s="96"/>
      <c r="AZ98" s="96"/>
      <c r="BA98" s="96"/>
      <c r="BB98" s="96"/>
      <c r="BC98" s="96"/>
      <c r="BD98" s="96"/>
      <c r="BE98" s="96"/>
      <c r="BF98" s="96"/>
      <c r="BG98" s="96"/>
      <c r="BH98" s="96"/>
      <c r="BI98" s="96"/>
      <c r="BJ98" s="96"/>
      <c r="BK98" s="4"/>
      <c r="BL98" s="4"/>
      <c r="BM98" s="4"/>
      <c r="BN98" s="4"/>
      <c r="BO98" s="4"/>
      <c r="BP98" s="4"/>
      <c r="BQ98" s="4"/>
      <c r="BR98" s="4"/>
      <c r="BS98" s="4"/>
      <c r="BT98" s="4"/>
      <c r="BU98" s="4"/>
      <c r="BV98" s="4"/>
      <c r="BW98" s="4"/>
      <c r="BX98" s="4"/>
      <c r="BY98" s="4"/>
      <c r="BZ98" s="4"/>
      <c r="CA98" s="4"/>
      <c r="CB98" s="4"/>
      <c r="CC98" s="4"/>
      <c r="CD98" s="4"/>
    </row>
    <row r="99" spans="1:82">
      <c r="A99" s="32" t="str">
        <f>PopulationSizes!A13</f>
        <v>Low Risk Men (%)</v>
      </c>
      <c r="B99" s="116">
        <f>PopulationSizes!B13</f>
        <v>0.40399999999999991</v>
      </c>
      <c r="C99" s="116">
        <f>PopulationSizes!C13</f>
        <v>0.40399999999999991</v>
      </c>
      <c r="D99" s="116">
        <f>PopulationSizes!D13</f>
        <v>0.40399999999999991</v>
      </c>
      <c r="E99" s="116">
        <f>PopulationSizes!E13</f>
        <v>0.40399999999999991</v>
      </c>
      <c r="F99" s="116">
        <f>PopulationSizes!F13</f>
        <v>0.40399999999999991</v>
      </c>
      <c r="G99" s="116">
        <f>PopulationSizes!G13</f>
        <v>0.40399999999999991</v>
      </c>
      <c r="H99" s="116">
        <f>PopulationSizes!H13</f>
        <v>0.40399999999999991</v>
      </c>
      <c r="I99" s="116">
        <f>PopulationSizes!I13</f>
        <v>0.40399999999999991</v>
      </c>
      <c r="J99" s="116">
        <f>PopulationSizes!J13</f>
        <v>0.40399999999999991</v>
      </c>
      <c r="K99" s="116">
        <f>PopulationSizes!K13</f>
        <v>0.40399999999999991</v>
      </c>
      <c r="L99" s="116">
        <f>PopulationSizes!L13</f>
        <v>0.40399999999999991</v>
      </c>
      <c r="M99" s="116">
        <f>PopulationSizes!M13</f>
        <v>0.40399999999999991</v>
      </c>
      <c r="N99" s="116">
        <f>PopulationSizes!N13</f>
        <v>0.40399999999999991</v>
      </c>
      <c r="O99" s="116">
        <f>PopulationSizes!O13</f>
        <v>0.40399999999999991</v>
      </c>
      <c r="P99" s="116">
        <f>PopulationSizes!P13</f>
        <v>0.40399999999999991</v>
      </c>
      <c r="Q99" s="116">
        <f>PopulationSizes!Q13</f>
        <v>0.40399999999999991</v>
      </c>
      <c r="R99" s="116">
        <f>PopulationSizes!R13</f>
        <v>0.40399999999999991</v>
      </c>
      <c r="S99" s="116">
        <f>PopulationSizes!S13</f>
        <v>0.40399999999999991</v>
      </c>
      <c r="T99" s="116">
        <f>PopulationSizes!T13</f>
        <v>0.40399999999999991</v>
      </c>
      <c r="U99" s="116">
        <f>PopulationSizes!U13</f>
        <v>0.40399999999999991</v>
      </c>
      <c r="V99" s="116">
        <f>PopulationSizes!V13</f>
        <v>0.40399999999999991</v>
      </c>
      <c r="W99" s="116">
        <f>PopulationSizes!W13</f>
        <v>0.40399999999999991</v>
      </c>
      <c r="X99" s="116">
        <f>PopulationSizes!X13</f>
        <v>0.40399999999999991</v>
      </c>
      <c r="Y99" s="116">
        <f>PopulationSizes!Y13</f>
        <v>0.40399999999999991</v>
      </c>
      <c r="Z99" s="116">
        <f>PopulationSizes!Z13</f>
        <v>0.40399999999999991</v>
      </c>
      <c r="AA99" s="116">
        <f>PopulationSizes!AA13</f>
        <v>0.40399999999999991</v>
      </c>
      <c r="AB99" s="116">
        <f>PopulationSizes!AB13</f>
        <v>0.40399999999999991</v>
      </c>
      <c r="AC99" s="116">
        <f>PopulationSizes!AC13</f>
        <v>0.40399999999999991</v>
      </c>
      <c r="AD99" s="116">
        <f>PopulationSizes!AD13</f>
        <v>0.40399999999999991</v>
      </c>
      <c r="AE99" s="116">
        <f>PopulationSizes!AE13</f>
        <v>0.40399999999999991</v>
      </c>
      <c r="AF99" s="116">
        <f>PopulationSizes!AF13</f>
        <v>0.40399999999999991</v>
      </c>
      <c r="AG99" s="116">
        <f>PopulationSizes!AG13</f>
        <v>0.40399999999999991</v>
      </c>
      <c r="AH99" s="116">
        <f>PopulationSizes!AH13</f>
        <v>0.40399999999999991</v>
      </c>
      <c r="AI99" s="116">
        <f>PopulationSizes!AI13</f>
        <v>0.40399999999999991</v>
      </c>
      <c r="AJ99" s="116">
        <f>PopulationSizes!AJ13</f>
        <v>0.40399999999999991</v>
      </c>
      <c r="AK99" s="116">
        <f>PopulationSizes!AK13</f>
        <v>0.40399999999999991</v>
      </c>
      <c r="AL99" s="116">
        <f>PopulationSizes!AL13</f>
        <v>0.40399999999999991</v>
      </c>
      <c r="AM99" s="116">
        <f>PopulationSizes!AM13</f>
        <v>0.40399999999999991</v>
      </c>
      <c r="AN99" s="116">
        <f>PopulationSizes!AN13</f>
        <v>0.40399999999999991</v>
      </c>
      <c r="AO99" s="116">
        <f>PopulationSizes!AO13</f>
        <v>0.40399999999999991</v>
      </c>
      <c r="AP99" s="116">
        <f>PopulationSizes!AP13</f>
        <v>0.40399999999999991</v>
      </c>
      <c r="AQ99" s="116">
        <f>PopulationSizes!AQ13</f>
        <v>0.40399999999999991</v>
      </c>
      <c r="AR99" s="116">
        <f>PopulationSizes!AR13</f>
        <v>0.40399999999999991</v>
      </c>
      <c r="AS99" s="116">
        <f>PopulationSizes!AS13</f>
        <v>0.40399999999999991</v>
      </c>
      <c r="AT99" s="116">
        <f>PopulationSizes!AT13</f>
        <v>0.40399999999999991</v>
      </c>
      <c r="AU99" s="116">
        <f>PopulationSizes!AU13</f>
        <v>0.40399999999999991</v>
      </c>
      <c r="AV99" s="116">
        <f>PopulationSizes!AV13</f>
        <v>0.40399999999999991</v>
      </c>
      <c r="AW99" s="116">
        <f>PopulationSizes!AW13</f>
        <v>0.40399999999999991</v>
      </c>
      <c r="AX99" s="116">
        <f>PopulationSizes!AX13</f>
        <v>0.40399999999999991</v>
      </c>
      <c r="AY99" s="116">
        <f>PopulationSizes!AY13</f>
        <v>0.40399999999999991</v>
      </c>
      <c r="AZ99" s="116">
        <f>PopulationSizes!AZ13</f>
        <v>0.40399999999999991</v>
      </c>
      <c r="BA99" s="116">
        <f>PopulationSizes!BA13</f>
        <v>0.40399999999999991</v>
      </c>
      <c r="BB99" s="116">
        <f>PopulationSizes!BB13</f>
        <v>0.40399999999999991</v>
      </c>
      <c r="BC99" s="116">
        <f>PopulationSizes!BC13</f>
        <v>0.40399999999999991</v>
      </c>
      <c r="BD99" s="116">
        <f>PopulationSizes!BD13</f>
        <v>0.40399999999999991</v>
      </c>
      <c r="BE99" s="116">
        <f>PopulationSizes!BE13</f>
        <v>0.40399999999999991</v>
      </c>
      <c r="BF99" s="116">
        <f>PopulationSizes!BF13</f>
        <v>0.40399999999999991</v>
      </c>
      <c r="BG99" s="116">
        <f>PopulationSizes!BG13</f>
        <v>0.40399999999999991</v>
      </c>
      <c r="BH99" s="116">
        <f>PopulationSizes!BH13</f>
        <v>0.40399999999999991</v>
      </c>
      <c r="BI99" s="116">
        <f>PopulationSizes!BI13</f>
        <v>0.40399999999999991</v>
      </c>
      <c r="BJ99" s="116">
        <f>PopulationSizes!BJ13</f>
        <v>0.40399999999999991</v>
      </c>
      <c r="BK99" s="116">
        <f>PopulationSizes!BK13</f>
        <v>0.40399999999999991</v>
      </c>
      <c r="BL99" s="116">
        <f>PopulationSizes!BL13</f>
        <v>0.40399999999999991</v>
      </c>
      <c r="BM99" s="116">
        <f>PopulationSizes!BM13</f>
        <v>0.40399999999999991</v>
      </c>
      <c r="BN99" s="116">
        <f>PopulationSizes!BN13</f>
        <v>0.40399999999999991</v>
      </c>
      <c r="BO99" s="116">
        <f>PopulationSizes!BO13</f>
        <v>0.40399999999999991</v>
      </c>
      <c r="BP99" s="116">
        <f>PopulationSizes!BP13</f>
        <v>0.40399999999999991</v>
      </c>
      <c r="BQ99" s="116">
        <f>PopulationSizes!BQ13</f>
        <v>0.40399999999999991</v>
      </c>
      <c r="BR99" s="116">
        <f>PopulationSizes!BR13</f>
        <v>0.40399999999999991</v>
      </c>
      <c r="BS99" s="116">
        <f>PopulationSizes!BS13</f>
        <v>0.40399999999999991</v>
      </c>
      <c r="BT99" s="116">
        <f>PopulationSizes!BT13</f>
        <v>0.40399999999999991</v>
      </c>
      <c r="BU99" s="116">
        <f>PopulationSizes!BU13</f>
        <v>0.40399999999999991</v>
      </c>
      <c r="BV99" s="116">
        <f>PopulationSizes!BV13</f>
        <v>0.40399999999999991</v>
      </c>
      <c r="BW99" s="116">
        <f>PopulationSizes!BW13</f>
        <v>0.40399999999999991</v>
      </c>
      <c r="BX99" s="116">
        <f>PopulationSizes!BX13</f>
        <v>0.40399999999999991</v>
      </c>
      <c r="BY99" s="116">
        <f>PopulationSizes!BY13</f>
        <v>0.40399999999999991</v>
      </c>
      <c r="BZ99" s="116">
        <f>PopulationSizes!BZ13</f>
        <v>0.40399999999999991</v>
      </c>
      <c r="CA99" s="116">
        <f>PopulationSizes!CA13</f>
        <v>0.40399999999999991</v>
      </c>
      <c r="CB99" s="116">
        <f>PopulationSizes!CB13</f>
        <v>0.40399999999999991</v>
      </c>
      <c r="CC99" s="116">
        <f>PopulationSizes!CC13</f>
        <v>0.40399999999999991</v>
      </c>
      <c r="CD99" s="116">
        <f>PopulationSizes!CD13</f>
        <v>0.40399999999999991</v>
      </c>
    </row>
    <row r="100" spans="1:82">
      <c r="A100" s="32" t="str">
        <f>PopulationSizes!A14</f>
        <v>Medium Risk Men (%)</v>
      </c>
      <c r="B100" s="116">
        <f>PopulationSizes!B14</f>
        <v>0.28000000000000003</v>
      </c>
      <c r="C100" s="116">
        <f>PopulationSizes!C14</f>
        <v>0.28000000000000003</v>
      </c>
      <c r="D100" s="116">
        <f>PopulationSizes!D14</f>
        <v>0.28000000000000003</v>
      </c>
      <c r="E100" s="116">
        <f>PopulationSizes!E14</f>
        <v>0.28000000000000003</v>
      </c>
      <c r="F100" s="116">
        <f>PopulationSizes!F14</f>
        <v>0.28000000000000003</v>
      </c>
      <c r="G100" s="116">
        <f>PopulationSizes!G14</f>
        <v>0.28000000000000003</v>
      </c>
      <c r="H100" s="116">
        <f>PopulationSizes!H14</f>
        <v>0.28000000000000003</v>
      </c>
      <c r="I100" s="116">
        <f>PopulationSizes!I14</f>
        <v>0.28000000000000003</v>
      </c>
      <c r="J100" s="116">
        <f>PopulationSizes!J14</f>
        <v>0.28000000000000003</v>
      </c>
      <c r="K100" s="116">
        <f>PopulationSizes!K14</f>
        <v>0.28000000000000003</v>
      </c>
      <c r="L100" s="116">
        <f>PopulationSizes!L14</f>
        <v>0.28000000000000003</v>
      </c>
      <c r="M100" s="116">
        <f>PopulationSizes!M14</f>
        <v>0.28000000000000003</v>
      </c>
      <c r="N100" s="116">
        <f>PopulationSizes!N14</f>
        <v>0.28000000000000003</v>
      </c>
      <c r="O100" s="116">
        <f>PopulationSizes!O14</f>
        <v>0.28000000000000003</v>
      </c>
      <c r="P100" s="116">
        <f>PopulationSizes!P14</f>
        <v>0.28000000000000003</v>
      </c>
      <c r="Q100" s="116">
        <f>PopulationSizes!Q14</f>
        <v>0.28000000000000003</v>
      </c>
      <c r="R100" s="116">
        <f>PopulationSizes!R14</f>
        <v>0.28000000000000003</v>
      </c>
      <c r="S100" s="116">
        <f>PopulationSizes!S14</f>
        <v>0.28000000000000003</v>
      </c>
      <c r="T100" s="116">
        <f>PopulationSizes!T14</f>
        <v>0.28000000000000003</v>
      </c>
      <c r="U100" s="116">
        <f>PopulationSizes!U14</f>
        <v>0.28000000000000003</v>
      </c>
      <c r="V100" s="116">
        <f>PopulationSizes!V14</f>
        <v>0.28000000000000003</v>
      </c>
      <c r="W100" s="116">
        <f>PopulationSizes!W14</f>
        <v>0.28000000000000003</v>
      </c>
      <c r="X100" s="116">
        <f>PopulationSizes!X14</f>
        <v>0.28000000000000003</v>
      </c>
      <c r="Y100" s="116">
        <f>PopulationSizes!Y14</f>
        <v>0.28000000000000003</v>
      </c>
      <c r="Z100" s="116">
        <f>PopulationSizes!Z14</f>
        <v>0.28000000000000003</v>
      </c>
      <c r="AA100" s="116">
        <f>PopulationSizes!AA14</f>
        <v>0.28000000000000003</v>
      </c>
      <c r="AB100" s="116">
        <f>PopulationSizes!AB14</f>
        <v>0.28000000000000003</v>
      </c>
      <c r="AC100" s="116">
        <f>PopulationSizes!AC14</f>
        <v>0.28000000000000003</v>
      </c>
      <c r="AD100" s="116">
        <f>PopulationSizes!AD14</f>
        <v>0.28000000000000003</v>
      </c>
      <c r="AE100" s="116">
        <f>PopulationSizes!AE14</f>
        <v>0.28000000000000003</v>
      </c>
      <c r="AF100" s="116">
        <f>PopulationSizes!AF14</f>
        <v>0.28000000000000003</v>
      </c>
      <c r="AG100" s="116">
        <f>PopulationSizes!AG14</f>
        <v>0.28000000000000003</v>
      </c>
      <c r="AH100" s="116">
        <f>PopulationSizes!AH14</f>
        <v>0.28000000000000003</v>
      </c>
      <c r="AI100" s="116">
        <f>PopulationSizes!AI14</f>
        <v>0.28000000000000003</v>
      </c>
      <c r="AJ100" s="116">
        <f>PopulationSizes!AJ14</f>
        <v>0.28000000000000003</v>
      </c>
      <c r="AK100" s="116">
        <f>PopulationSizes!AK14</f>
        <v>0.28000000000000003</v>
      </c>
      <c r="AL100" s="116">
        <f>PopulationSizes!AL14</f>
        <v>0.28000000000000003</v>
      </c>
      <c r="AM100" s="116">
        <f>PopulationSizes!AM14</f>
        <v>0.28000000000000003</v>
      </c>
      <c r="AN100" s="116">
        <f>PopulationSizes!AN14</f>
        <v>0.28000000000000003</v>
      </c>
      <c r="AO100" s="116">
        <f>PopulationSizes!AO14</f>
        <v>0.28000000000000003</v>
      </c>
      <c r="AP100" s="116">
        <f>PopulationSizes!AP14</f>
        <v>0.28000000000000003</v>
      </c>
      <c r="AQ100" s="116">
        <f>PopulationSizes!AQ14</f>
        <v>0.28000000000000003</v>
      </c>
      <c r="AR100" s="116">
        <f>PopulationSizes!AR14</f>
        <v>0.28000000000000003</v>
      </c>
      <c r="AS100" s="116">
        <f>PopulationSizes!AS14</f>
        <v>0.28000000000000003</v>
      </c>
      <c r="AT100" s="116">
        <f>PopulationSizes!AT14</f>
        <v>0.28000000000000003</v>
      </c>
      <c r="AU100" s="116">
        <f>PopulationSizes!AU14</f>
        <v>0.28000000000000003</v>
      </c>
      <c r="AV100" s="116">
        <f>PopulationSizes!AV14</f>
        <v>0.28000000000000003</v>
      </c>
      <c r="AW100" s="116">
        <f>PopulationSizes!AW14</f>
        <v>0.28000000000000003</v>
      </c>
      <c r="AX100" s="116">
        <f>PopulationSizes!AX14</f>
        <v>0.28000000000000003</v>
      </c>
      <c r="AY100" s="116">
        <f>PopulationSizes!AY14</f>
        <v>0.28000000000000003</v>
      </c>
      <c r="AZ100" s="116">
        <f>PopulationSizes!AZ14</f>
        <v>0.28000000000000003</v>
      </c>
      <c r="BA100" s="116">
        <f>PopulationSizes!BA14</f>
        <v>0.28000000000000003</v>
      </c>
      <c r="BB100" s="116">
        <f>PopulationSizes!BB14</f>
        <v>0.28000000000000003</v>
      </c>
      <c r="BC100" s="116">
        <f>PopulationSizes!BC14</f>
        <v>0.28000000000000003</v>
      </c>
      <c r="BD100" s="116">
        <f>PopulationSizes!BD14</f>
        <v>0.28000000000000003</v>
      </c>
      <c r="BE100" s="116">
        <f>PopulationSizes!BE14</f>
        <v>0.28000000000000003</v>
      </c>
      <c r="BF100" s="116">
        <f>PopulationSizes!BF14</f>
        <v>0.28000000000000003</v>
      </c>
      <c r="BG100" s="116">
        <f>PopulationSizes!BG14</f>
        <v>0.28000000000000003</v>
      </c>
      <c r="BH100" s="116">
        <f>PopulationSizes!BH14</f>
        <v>0.28000000000000003</v>
      </c>
      <c r="BI100" s="116">
        <f>PopulationSizes!BI14</f>
        <v>0.28000000000000003</v>
      </c>
      <c r="BJ100" s="116">
        <f>PopulationSizes!BJ14</f>
        <v>0.28000000000000003</v>
      </c>
      <c r="BK100" s="116">
        <f>PopulationSizes!BK14</f>
        <v>0.28000000000000003</v>
      </c>
      <c r="BL100" s="116">
        <f>PopulationSizes!BL14</f>
        <v>0.28000000000000003</v>
      </c>
      <c r="BM100" s="116">
        <f>PopulationSizes!BM14</f>
        <v>0.28000000000000003</v>
      </c>
      <c r="BN100" s="116">
        <f>PopulationSizes!BN14</f>
        <v>0.28000000000000003</v>
      </c>
      <c r="BO100" s="116">
        <f>PopulationSizes!BO14</f>
        <v>0.28000000000000003</v>
      </c>
      <c r="BP100" s="116">
        <f>PopulationSizes!BP14</f>
        <v>0.28000000000000003</v>
      </c>
      <c r="BQ100" s="116">
        <f>PopulationSizes!BQ14</f>
        <v>0.28000000000000003</v>
      </c>
      <c r="BR100" s="116">
        <f>PopulationSizes!BR14</f>
        <v>0.28000000000000003</v>
      </c>
      <c r="BS100" s="116">
        <f>PopulationSizes!BS14</f>
        <v>0.28000000000000003</v>
      </c>
      <c r="BT100" s="116">
        <f>PopulationSizes!BT14</f>
        <v>0.28000000000000003</v>
      </c>
      <c r="BU100" s="116">
        <f>PopulationSizes!BU14</f>
        <v>0.28000000000000003</v>
      </c>
      <c r="BV100" s="116">
        <f>PopulationSizes!BV14</f>
        <v>0.28000000000000003</v>
      </c>
      <c r="BW100" s="116">
        <f>PopulationSizes!BW14</f>
        <v>0.28000000000000003</v>
      </c>
      <c r="BX100" s="116">
        <f>PopulationSizes!BX14</f>
        <v>0.28000000000000003</v>
      </c>
      <c r="BY100" s="116">
        <f>PopulationSizes!BY14</f>
        <v>0.28000000000000003</v>
      </c>
      <c r="BZ100" s="116">
        <f>PopulationSizes!BZ14</f>
        <v>0.28000000000000003</v>
      </c>
      <c r="CA100" s="116">
        <f>PopulationSizes!CA14</f>
        <v>0.28000000000000003</v>
      </c>
      <c r="CB100" s="116">
        <f>PopulationSizes!CB14</f>
        <v>0.28000000000000003</v>
      </c>
      <c r="CC100" s="116">
        <f>PopulationSizes!CC14</f>
        <v>0.28000000000000003</v>
      </c>
      <c r="CD100" s="116">
        <f>PopulationSizes!CD14</f>
        <v>0.28000000000000003</v>
      </c>
    </row>
    <row r="101" spans="1:82">
      <c r="A101" s="32" t="str">
        <f>PopulationSizes!A15</f>
        <v>High Risk Men (%)</v>
      </c>
      <c r="B101" s="116">
        <f>PopulationSizes!B15</f>
        <v>0.16</v>
      </c>
      <c r="C101" s="116">
        <f>PopulationSizes!C15</f>
        <v>0.16</v>
      </c>
      <c r="D101" s="116">
        <f>PopulationSizes!D15</f>
        <v>0.16</v>
      </c>
      <c r="E101" s="116">
        <f>PopulationSizes!E15</f>
        <v>0.16</v>
      </c>
      <c r="F101" s="116">
        <f>PopulationSizes!F15</f>
        <v>0.16</v>
      </c>
      <c r="G101" s="116">
        <f>PopulationSizes!G15</f>
        <v>0.16</v>
      </c>
      <c r="H101" s="116">
        <f>PopulationSizes!H15</f>
        <v>0.16</v>
      </c>
      <c r="I101" s="116">
        <f>PopulationSizes!I15</f>
        <v>0.16</v>
      </c>
      <c r="J101" s="116">
        <f>PopulationSizes!J15</f>
        <v>0.16</v>
      </c>
      <c r="K101" s="116">
        <f>PopulationSizes!K15</f>
        <v>0.16</v>
      </c>
      <c r="L101" s="116">
        <f>PopulationSizes!L15</f>
        <v>0.16</v>
      </c>
      <c r="M101" s="116">
        <f>PopulationSizes!M15</f>
        <v>0.16</v>
      </c>
      <c r="N101" s="116">
        <f>PopulationSizes!N15</f>
        <v>0.16</v>
      </c>
      <c r="O101" s="116">
        <f>PopulationSizes!O15</f>
        <v>0.16</v>
      </c>
      <c r="P101" s="116">
        <f>PopulationSizes!P15</f>
        <v>0.16</v>
      </c>
      <c r="Q101" s="116">
        <f>PopulationSizes!Q15</f>
        <v>0.16</v>
      </c>
      <c r="R101" s="116">
        <f>PopulationSizes!R15</f>
        <v>0.16</v>
      </c>
      <c r="S101" s="116">
        <f>PopulationSizes!S15</f>
        <v>0.16</v>
      </c>
      <c r="T101" s="116">
        <f>PopulationSizes!T15</f>
        <v>0.16</v>
      </c>
      <c r="U101" s="116">
        <f>PopulationSizes!U15</f>
        <v>0.16</v>
      </c>
      <c r="V101" s="116">
        <f>PopulationSizes!V15</f>
        <v>0.16</v>
      </c>
      <c r="W101" s="116">
        <f>PopulationSizes!W15</f>
        <v>0.16</v>
      </c>
      <c r="X101" s="116">
        <f>PopulationSizes!X15</f>
        <v>0.16</v>
      </c>
      <c r="Y101" s="116">
        <f>PopulationSizes!Y15</f>
        <v>0.16</v>
      </c>
      <c r="Z101" s="116">
        <f>PopulationSizes!Z15</f>
        <v>0.16</v>
      </c>
      <c r="AA101" s="116">
        <f>PopulationSizes!AA15</f>
        <v>0.16</v>
      </c>
      <c r="AB101" s="116">
        <f>PopulationSizes!AB15</f>
        <v>0.16</v>
      </c>
      <c r="AC101" s="116">
        <f>PopulationSizes!AC15</f>
        <v>0.16</v>
      </c>
      <c r="AD101" s="116">
        <f>PopulationSizes!AD15</f>
        <v>0.16</v>
      </c>
      <c r="AE101" s="116">
        <f>PopulationSizes!AE15</f>
        <v>0.16</v>
      </c>
      <c r="AF101" s="116">
        <f>PopulationSizes!AF15</f>
        <v>0.16</v>
      </c>
      <c r="AG101" s="116">
        <f>PopulationSizes!AG15</f>
        <v>0.16</v>
      </c>
      <c r="AH101" s="116">
        <f>PopulationSizes!AH15</f>
        <v>0.16</v>
      </c>
      <c r="AI101" s="116">
        <f>PopulationSizes!AI15</f>
        <v>0.16</v>
      </c>
      <c r="AJ101" s="116">
        <f>PopulationSizes!AJ15</f>
        <v>0.16</v>
      </c>
      <c r="AK101" s="116">
        <f>PopulationSizes!AK15</f>
        <v>0.16</v>
      </c>
      <c r="AL101" s="116">
        <f>PopulationSizes!AL15</f>
        <v>0.16</v>
      </c>
      <c r="AM101" s="116">
        <f>PopulationSizes!AM15</f>
        <v>0.16</v>
      </c>
      <c r="AN101" s="116">
        <f>PopulationSizes!AN15</f>
        <v>0.16</v>
      </c>
      <c r="AO101" s="116">
        <f>PopulationSizes!AO15</f>
        <v>0.16</v>
      </c>
      <c r="AP101" s="116">
        <f>PopulationSizes!AP15</f>
        <v>0.16</v>
      </c>
      <c r="AQ101" s="116">
        <f>PopulationSizes!AQ15</f>
        <v>0.16</v>
      </c>
      <c r="AR101" s="116">
        <f>PopulationSizes!AR15</f>
        <v>0.16</v>
      </c>
      <c r="AS101" s="116">
        <f>PopulationSizes!AS15</f>
        <v>0.16</v>
      </c>
      <c r="AT101" s="116">
        <f>PopulationSizes!AT15</f>
        <v>0.16</v>
      </c>
      <c r="AU101" s="116">
        <f>PopulationSizes!AU15</f>
        <v>0.16</v>
      </c>
      <c r="AV101" s="116">
        <f>PopulationSizes!AV15</f>
        <v>0.16</v>
      </c>
      <c r="AW101" s="116">
        <f>PopulationSizes!AW15</f>
        <v>0.16</v>
      </c>
      <c r="AX101" s="116">
        <f>PopulationSizes!AX15</f>
        <v>0.16</v>
      </c>
      <c r="AY101" s="116">
        <f>PopulationSizes!AY15</f>
        <v>0.16</v>
      </c>
      <c r="AZ101" s="116">
        <f>PopulationSizes!AZ15</f>
        <v>0.16</v>
      </c>
      <c r="BA101" s="116">
        <f>PopulationSizes!BA15</f>
        <v>0.16</v>
      </c>
      <c r="BB101" s="116">
        <f>PopulationSizes!BB15</f>
        <v>0.16</v>
      </c>
      <c r="BC101" s="116">
        <f>PopulationSizes!BC15</f>
        <v>0.16</v>
      </c>
      <c r="BD101" s="116">
        <f>PopulationSizes!BD15</f>
        <v>0.16</v>
      </c>
      <c r="BE101" s="116">
        <f>PopulationSizes!BE15</f>
        <v>0.16</v>
      </c>
      <c r="BF101" s="116">
        <f>PopulationSizes!BF15</f>
        <v>0.16</v>
      </c>
      <c r="BG101" s="116">
        <f>PopulationSizes!BG15</f>
        <v>0.16</v>
      </c>
      <c r="BH101" s="116">
        <f>PopulationSizes!BH15</f>
        <v>0.16</v>
      </c>
      <c r="BI101" s="116">
        <f>PopulationSizes!BI15</f>
        <v>0.16</v>
      </c>
      <c r="BJ101" s="116">
        <f>PopulationSizes!BJ15</f>
        <v>0.16</v>
      </c>
      <c r="BK101" s="116">
        <f>PopulationSizes!BK15</f>
        <v>0.16</v>
      </c>
      <c r="BL101" s="116">
        <f>PopulationSizes!BL15</f>
        <v>0.16</v>
      </c>
      <c r="BM101" s="116">
        <f>PopulationSizes!BM15</f>
        <v>0.16</v>
      </c>
      <c r="BN101" s="116">
        <f>PopulationSizes!BN15</f>
        <v>0.16</v>
      </c>
      <c r="BO101" s="116">
        <f>PopulationSizes!BO15</f>
        <v>0.16</v>
      </c>
      <c r="BP101" s="116">
        <f>PopulationSizes!BP15</f>
        <v>0.16</v>
      </c>
      <c r="BQ101" s="116">
        <f>PopulationSizes!BQ15</f>
        <v>0.16</v>
      </c>
      <c r="BR101" s="116">
        <f>PopulationSizes!BR15</f>
        <v>0.16</v>
      </c>
      <c r="BS101" s="116">
        <f>PopulationSizes!BS15</f>
        <v>0.16</v>
      </c>
      <c r="BT101" s="116">
        <f>PopulationSizes!BT15</f>
        <v>0.16</v>
      </c>
      <c r="BU101" s="116">
        <f>PopulationSizes!BU15</f>
        <v>0.16</v>
      </c>
      <c r="BV101" s="116">
        <f>PopulationSizes!BV15</f>
        <v>0.16</v>
      </c>
      <c r="BW101" s="116">
        <f>PopulationSizes!BW15</f>
        <v>0.16</v>
      </c>
      <c r="BX101" s="116">
        <f>PopulationSizes!BX15</f>
        <v>0.16</v>
      </c>
      <c r="BY101" s="116">
        <f>PopulationSizes!BY15</f>
        <v>0.16</v>
      </c>
      <c r="BZ101" s="116">
        <f>PopulationSizes!BZ15</f>
        <v>0.16</v>
      </c>
      <c r="CA101" s="116">
        <f>PopulationSizes!CA15</f>
        <v>0.16</v>
      </c>
      <c r="CB101" s="116">
        <f>PopulationSizes!CB15</f>
        <v>0.16</v>
      </c>
      <c r="CC101" s="116">
        <f>PopulationSizes!CC15</f>
        <v>0.16</v>
      </c>
      <c r="CD101" s="116">
        <f>PopulationSizes!CD15</f>
        <v>0.16</v>
      </c>
    </row>
    <row r="102" spans="1:82">
      <c r="A102" s="32" t="str">
        <f>PopulationSizes!A16</f>
        <v>MSM (%)</v>
      </c>
      <c r="B102" s="116">
        <f>PopulationSizes!B16</f>
        <v>1.6E-2</v>
      </c>
      <c r="C102" s="116">
        <f>PopulationSizes!C16</f>
        <v>1.6E-2</v>
      </c>
      <c r="D102" s="116">
        <f>PopulationSizes!D16</f>
        <v>1.6E-2</v>
      </c>
      <c r="E102" s="116">
        <f>PopulationSizes!E16</f>
        <v>1.6E-2</v>
      </c>
      <c r="F102" s="116">
        <f>PopulationSizes!F16</f>
        <v>1.6E-2</v>
      </c>
      <c r="G102" s="116">
        <f>PopulationSizes!G16</f>
        <v>1.6E-2</v>
      </c>
      <c r="H102" s="116">
        <f>PopulationSizes!H16</f>
        <v>1.6E-2</v>
      </c>
      <c r="I102" s="116">
        <f>PopulationSizes!I16</f>
        <v>1.6E-2</v>
      </c>
      <c r="J102" s="116">
        <f>PopulationSizes!J16</f>
        <v>1.6E-2</v>
      </c>
      <c r="K102" s="116">
        <f>PopulationSizes!K16</f>
        <v>1.6E-2</v>
      </c>
      <c r="L102" s="116">
        <f>PopulationSizes!L16</f>
        <v>1.6E-2</v>
      </c>
      <c r="M102" s="116">
        <f>PopulationSizes!M16</f>
        <v>1.6E-2</v>
      </c>
      <c r="N102" s="116">
        <f>PopulationSizes!N16</f>
        <v>1.6E-2</v>
      </c>
      <c r="O102" s="116">
        <f>PopulationSizes!O16</f>
        <v>1.6E-2</v>
      </c>
      <c r="P102" s="116">
        <f>PopulationSizes!P16</f>
        <v>1.6E-2</v>
      </c>
      <c r="Q102" s="116">
        <f>PopulationSizes!Q16</f>
        <v>1.6E-2</v>
      </c>
      <c r="R102" s="116">
        <f>PopulationSizes!R16</f>
        <v>1.6E-2</v>
      </c>
      <c r="S102" s="116">
        <f>PopulationSizes!S16</f>
        <v>1.6E-2</v>
      </c>
      <c r="T102" s="116">
        <f>PopulationSizes!T16</f>
        <v>1.6E-2</v>
      </c>
      <c r="U102" s="116">
        <f>PopulationSizes!U16</f>
        <v>1.6E-2</v>
      </c>
      <c r="V102" s="116">
        <f>PopulationSizes!V16</f>
        <v>1.6E-2</v>
      </c>
      <c r="W102" s="116">
        <f>PopulationSizes!W16</f>
        <v>1.6E-2</v>
      </c>
      <c r="X102" s="116">
        <f>PopulationSizes!X16</f>
        <v>1.6E-2</v>
      </c>
      <c r="Y102" s="116">
        <f>PopulationSizes!Y16</f>
        <v>1.6E-2</v>
      </c>
      <c r="Z102" s="116">
        <f>PopulationSizes!Z16</f>
        <v>1.6E-2</v>
      </c>
      <c r="AA102" s="116">
        <f>PopulationSizes!AA16</f>
        <v>1.6E-2</v>
      </c>
      <c r="AB102" s="116">
        <f>PopulationSizes!AB16</f>
        <v>1.6E-2</v>
      </c>
      <c r="AC102" s="116">
        <f>PopulationSizes!AC16</f>
        <v>1.6E-2</v>
      </c>
      <c r="AD102" s="116">
        <f>PopulationSizes!AD16</f>
        <v>1.6E-2</v>
      </c>
      <c r="AE102" s="116">
        <f>PopulationSizes!AE16</f>
        <v>1.6E-2</v>
      </c>
      <c r="AF102" s="116">
        <f>PopulationSizes!AF16</f>
        <v>1.6E-2</v>
      </c>
      <c r="AG102" s="116">
        <f>PopulationSizes!AG16</f>
        <v>1.6E-2</v>
      </c>
      <c r="AH102" s="116">
        <f>PopulationSizes!AH16</f>
        <v>1.6E-2</v>
      </c>
      <c r="AI102" s="116">
        <f>PopulationSizes!AI16</f>
        <v>1.6E-2</v>
      </c>
      <c r="AJ102" s="116">
        <f>PopulationSizes!AJ16</f>
        <v>1.6E-2</v>
      </c>
      <c r="AK102" s="116">
        <f>PopulationSizes!AK16</f>
        <v>1.6E-2</v>
      </c>
      <c r="AL102" s="116">
        <f>PopulationSizes!AL16</f>
        <v>1.6E-2</v>
      </c>
      <c r="AM102" s="116">
        <f>PopulationSizes!AM16</f>
        <v>1.6E-2</v>
      </c>
      <c r="AN102" s="116">
        <f>PopulationSizes!AN16</f>
        <v>1.6E-2</v>
      </c>
      <c r="AO102" s="116">
        <f>PopulationSizes!AO16</f>
        <v>1.6E-2</v>
      </c>
      <c r="AP102" s="116">
        <f>PopulationSizes!AP16</f>
        <v>1.6E-2</v>
      </c>
      <c r="AQ102" s="116">
        <f>PopulationSizes!AQ16</f>
        <v>1.6E-2</v>
      </c>
      <c r="AR102" s="116">
        <f>PopulationSizes!AR16</f>
        <v>1.6E-2</v>
      </c>
      <c r="AS102" s="116">
        <f>PopulationSizes!AS16</f>
        <v>1.6E-2</v>
      </c>
      <c r="AT102" s="116">
        <f>PopulationSizes!AT16</f>
        <v>1.6E-2</v>
      </c>
      <c r="AU102" s="116">
        <f>PopulationSizes!AU16</f>
        <v>1.6E-2</v>
      </c>
      <c r="AV102" s="116">
        <f>PopulationSizes!AV16</f>
        <v>1.6E-2</v>
      </c>
      <c r="AW102" s="116">
        <f>PopulationSizes!AW16</f>
        <v>1.6E-2</v>
      </c>
      <c r="AX102" s="116">
        <f>PopulationSizes!AX16</f>
        <v>1.6E-2</v>
      </c>
      <c r="AY102" s="116">
        <f>PopulationSizes!AY16</f>
        <v>1.6E-2</v>
      </c>
      <c r="AZ102" s="116">
        <f>PopulationSizes!AZ16</f>
        <v>1.6E-2</v>
      </c>
      <c r="BA102" s="116">
        <f>PopulationSizes!BA16</f>
        <v>1.6E-2</v>
      </c>
      <c r="BB102" s="116">
        <f>PopulationSizes!BB16</f>
        <v>1.6E-2</v>
      </c>
      <c r="BC102" s="116">
        <f>PopulationSizes!BC16</f>
        <v>1.6E-2</v>
      </c>
      <c r="BD102" s="116">
        <f>PopulationSizes!BD16</f>
        <v>1.6E-2</v>
      </c>
      <c r="BE102" s="116">
        <f>PopulationSizes!BE16</f>
        <v>1.6E-2</v>
      </c>
      <c r="BF102" s="116">
        <f>PopulationSizes!BF16</f>
        <v>1.6E-2</v>
      </c>
      <c r="BG102" s="116">
        <f>PopulationSizes!BG16</f>
        <v>1.6E-2</v>
      </c>
      <c r="BH102" s="116">
        <f>PopulationSizes!BH16</f>
        <v>1.6E-2</v>
      </c>
      <c r="BI102" s="116">
        <f>PopulationSizes!BI16</f>
        <v>1.6E-2</v>
      </c>
      <c r="BJ102" s="116">
        <f>PopulationSizes!BJ16</f>
        <v>1.6E-2</v>
      </c>
      <c r="BK102" s="116">
        <f>PopulationSizes!BK16</f>
        <v>1.6E-2</v>
      </c>
      <c r="BL102" s="116">
        <f>PopulationSizes!BL16</f>
        <v>1.6E-2</v>
      </c>
      <c r="BM102" s="116">
        <f>PopulationSizes!BM16</f>
        <v>1.6E-2</v>
      </c>
      <c r="BN102" s="116">
        <f>PopulationSizes!BN16</f>
        <v>1.6E-2</v>
      </c>
      <c r="BO102" s="116">
        <f>PopulationSizes!BO16</f>
        <v>1.6E-2</v>
      </c>
      <c r="BP102" s="116">
        <f>PopulationSizes!BP16</f>
        <v>1.6E-2</v>
      </c>
      <c r="BQ102" s="116">
        <f>PopulationSizes!BQ16</f>
        <v>1.6E-2</v>
      </c>
      <c r="BR102" s="116">
        <f>PopulationSizes!BR16</f>
        <v>1.6E-2</v>
      </c>
      <c r="BS102" s="116">
        <f>PopulationSizes!BS16</f>
        <v>1.6E-2</v>
      </c>
      <c r="BT102" s="116">
        <f>PopulationSizes!BT16</f>
        <v>1.6E-2</v>
      </c>
      <c r="BU102" s="116">
        <f>PopulationSizes!BU16</f>
        <v>1.6E-2</v>
      </c>
      <c r="BV102" s="116">
        <f>PopulationSizes!BV16</f>
        <v>1.6E-2</v>
      </c>
      <c r="BW102" s="116">
        <f>PopulationSizes!BW16</f>
        <v>1.6E-2</v>
      </c>
      <c r="BX102" s="116">
        <f>PopulationSizes!BX16</f>
        <v>1.6E-2</v>
      </c>
      <c r="BY102" s="116">
        <f>PopulationSizes!BY16</f>
        <v>1.6E-2</v>
      </c>
      <c r="BZ102" s="116">
        <f>PopulationSizes!BZ16</f>
        <v>1.6E-2</v>
      </c>
      <c r="CA102" s="116">
        <f>PopulationSizes!CA16</f>
        <v>1.6E-2</v>
      </c>
      <c r="CB102" s="116">
        <f>PopulationSizes!CB16</f>
        <v>1.6E-2</v>
      </c>
      <c r="CC102" s="116">
        <f>PopulationSizes!CC16</f>
        <v>1.6E-2</v>
      </c>
      <c r="CD102" s="116">
        <f>PopulationSizes!CD16</f>
        <v>1.6E-2</v>
      </c>
    </row>
    <row r="103" spans="1:82">
      <c r="A103" s="33" t="str">
        <f>PopulationSizes!A12</f>
        <v>Not Sexually Active Men (%)</v>
      </c>
      <c r="B103" s="117">
        <f>PopulationSizes!B12</f>
        <v>0.14000000000000001</v>
      </c>
      <c r="C103" s="118">
        <f>PopulationSizes!C12</f>
        <v>0.14000000000000001</v>
      </c>
      <c r="D103" s="118">
        <f>PopulationSizes!D12</f>
        <v>0.14000000000000001</v>
      </c>
      <c r="E103" s="118">
        <f>PopulationSizes!E12</f>
        <v>0.14000000000000001</v>
      </c>
      <c r="F103" s="118">
        <f>PopulationSizes!F12</f>
        <v>0.14000000000000001</v>
      </c>
      <c r="G103" s="118">
        <f>PopulationSizes!G12</f>
        <v>0.14000000000000001</v>
      </c>
      <c r="H103" s="118">
        <f>PopulationSizes!H12</f>
        <v>0.14000000000000001</v>
      </c>
      <c r="I103" s="118">
        <f>PopulationSizes!I12</f>
        <v>0.14000000000000001</v>
      </c>
      <c r="J103" s="118">
        <f>PopulationSizes!J12</f>
        <v>0.14000000000000001</v>
      </c>
      <c r="K103" s="118">
        <f>PopulationSizes!K12</f>
        <v>0.14000000000000001</v>
      </c>
      <c r="L103" s="118">
        <f>PopulationSizes!L12</f>
        <v>0.14000000000000001</v>
      </c>
      <c r="M103" s="118">
        <f>PopulationSizes!M12</f>
        <v>0.14000000000000001</v>
      </c>
      <c r="N103" s="118">
        <f>PopulationSizes!N12</f>
        <v>0.14000000000000001</v>
      </c>
      <c r="O103" s="118">
        <f>PopulationSizes!O12</f>
        <v>0.14000000000000001</v>
      </c>
      <c r="P103" s="118">
        <f>PopulationSizes!P12</f>
        <v>0.14000000000000001</v>
      </c>
      <c r="Q103" s="118">
        <f>PopulationSizes!Q12</f>
        <v>0.14000000000000001</v>
      </c>
      <c r="R103" s="118">
        <f>PopulationSizes!R12</f>
        <v>0.14000000000000001</v>
      </c>
      <c r="S103" s="118">
        <f>PopulationSizes!S12</f>
        <v>0.14000000000000001</v>
      </c>
      <c r="T103" s="118">
        <f>PopulationSizes!T12</f>
        <v>0.14000000000000001</v>
      </c>
      <c r="U103" s="118">
        <f>PopulationSizes!U12</f>
        <v>0.14000000000000001</v>
      </c>
      <c r="V103" s="118">
        <f>PopulationSizes!V12</f>
        <v>0.14000000000000001</v>
      </c>
      <c r="W103" s="118">
        <f>PopulationSizes!W12</f>
        <v>0.14000000000000001</v>
      </c>
      <c r="X103" s="118">
        <f>PopulationSizes!X12</f>
        <v>0.14000000000000001</v>
      </c>
      <c r="Y103" s="118">
        <f>PopulationSizes!Y12</f>
        <v>0.14000000000000001</v>
      </c>
      <c r="Z103" s="118">
        <f>PopulationSizes!Z12</f>
        <v>0.14000000000000001</v>
      </c>
      <c r="AA103" s="118">
        <f>PopulationSizes!AA12</f>
        <v>0.14000000000000001</v>
      </c>
      <c r="AB103" s="118">
        <f>PopulationSizes!AB12</f>
        <v>0.14000000000000001</v>
      </c>
      <c r="AC103" s="118">
        <f>PopulationSizes!AC12</f>
        <v>0.14000000000000001</v>
      </c>
      <c r="AD103" s="118">
        <f>PopulationSizes!AD12</f>
        <v>0.14000000000000001</v>
      </c>
      <c r="AE103" s="118">
        <f>PopulationSizes!AE12</f>
        <v>0.14000000000000001</v>
      </c>
      <c r="AF103" s="118">
        <f>PopulationSizes!AF12</f>
        <v>0.14000000000000001</v>
      </c>
      <c r="AG103" s="118">
        <f>PopulationSizes!AG12</f>
        <v>0.14000000000000001</v>
      </c>
      <c r="AH103" s="118">
        <f>PopulationSizes!AH12</f>
        <v>0.14000000000000001</v>
      </c>
      <c r="AI103" s="118">
        <f>PopulationSizes!AI12</f>
        <v>0.14000000000000001</v>
      </c>
      <c r="AJ103" s="118">
        <f>PopulationSizes!AJ12</f>
        <v>0.14000000000000001</v>
      </c>
      <c r="AK103" s="118">
        <f>PopulationSizes!AK12</f>
        <v>0.14000000000000001</v>
      </c>
      <c r="AL103" s="118">
        <f>PopulationSizes!AL12</f>
        <v>0.14000000000000001</v>
      </c>
      <c r="AM103" s="118">
        <f>PopulationSizes!AM12</f>
        <v>0.14000000000000001</v>
      </c>
      <c r="AN103" s="118">
        <f>PopulationSizes!AN12</f>
        <v>0.14000000000000001</v>
      </c>
      <c r="AO103" s="118">
        <f>PopulationSizes!AO12</f>
        <v>0.14000000000000001</v>
      </c>
      <c r="AP103" s="118">
        <f>PopulationSizes!AP12</f>
        <v>0.14000000000000001</v>
      </c>
      <c r="AQ103" s="118">
        <f>PopulationSizes!AQ12</f>
        <v>0.14000000000000001</v>
      </c>
      <c r="AR103" s="118">
        <f>PopulationSizes!AR12</f>
        <v>0.14000000000000001</v>
      </c>
      <c r="AS103" s="118">
        <f>PopulationSizes!AS12</f>
        <v>0.14000000000000001</v>
      </c>
      <c r="AT103" s="118">
        <f>PopulationSizes!AT12</f>
        <v>0.14000000000000001</v>
      </c>
      <c r="AU103" s="118">
        <f>PopulationSizes!AU12</f>
        <v>0.14000000000000001</v>
      </c>
      <c r="AV103" s="118">
        <f>PopulationSizes!AV12</f>
        <v>0.14000000000000001</v>
      </c>
      <c r="AW103" s="118">
        <f>PopulationSizes!AW12</f>
        <v>0.14000000000000001</v>
      </c>
      <c r="AX103" s="118">
        <f>PopulationSizes!AX12</f>
        <v>0.14000000000000001</v>
      </c>
      <c r="AY103" s="118">
        <f>PopulationSizes!AY12</f>
        <v>0.14000000000000001</v>
      </c>
      <c r="AZ103" s="118">
        <f>PopulationSizes!AZ12</f>
        <v>0.14000000000000001</v>
      </c>
      <c r="BA103" s="118">
        <f>PopulationSizes!BA12</f>
        <v>0.14000000000000001</v>
      </c>
      <c r="BB103" s="118">
        <f>PopulationSizes!BB12</f>
        <v>0.14000000000000001</v>
      </c>
      <c r="BC103" s="118">
        <f>PopulationSizes!BC12</f>
        <v>0.14000000000000001</v>
      </c>
      <c r="BD103" s="118">
        <f>PopulationSizes!BD12</f>
        <v>0.14000000000000001</v>
      </c>
      <c r="BE103" s="118">
        <f>PopulationSizes!BE12</f>
        <v>0.14000000000000001</v>
      </c>
      <c r="BF103" s="118">
        <f>PopulationSizes!BF12</f>
        <v>0.14000000000000001</v>
      </c>
      <c r="BG103" s="118">
        <f>PopulationSizes!BG12</f>
        <v>0.14000000000000001</v>
      </c>
      <c r="BH103" s="118">
        <f>PopulationSizes!BH12</f>
        <v>0.14000000000000001</v>
      </c>
      <c r="BI103" s="118">
        <f>PopulationSizes!BI12</f>
        <v>0.14000000000000001</v>
      </c>
      <c r="BJ103" s="118">
        <f>PopulationSizes!BJ12</f>
        <v>0.14000000000000001</v>
      </c>
      <c r="BK103" s="118">
        <f>PopulationSizes!BK12</f>
        <v>0.14000000000000001</v>
      </c>
      <c r="BL103" s="118">
        <f>PopulationSizes!BL12</f>
        <v>0.14000000000000001</v>
      </c>
      <c r="BM103" s="118">
        <f>PopulationSizes!BM12</f>
        <v>0.14000000000000001</v>
      </c>
      <c r="BN103" s="118">
        <f>PopulationSizes!BN12</f>
        <v>0.14000000000000001</v>
      </c>
      <c r="BO103" s="118">
        <f>PopulationSizes!BO12</f>
        <v>0.14000000000000001</v>
      </c>
      <c r="BP103" s="118">
        <f>PopulationSizes!BP12</f>
        <v>0.14000000000000001</v>
      </c>
      <c r="BQ103" s="118">
        <f>PopulationSizes!BQ12</f>
        <v>0.14000000000000001</v>
      </c>
      <c r="BR103" s="118">
        <f>PopulationSizes!BR12</f>
        <v>0.14000000000000001</v>
      </c>
      <c r="BS103" s="118">
        <f>PopulationSizes!BS12</f>
        <v>0.14000000000000001</v>
      </c>
      <c r="BT103" s="118">
        <f>PopulationSizes!BT12</f>
        <v>0.14000000000000001</v>
      </c>
      <c r="BU103" s="118">
        <f>PopulationSizes!BU12</f>
        <v>0.14000000000000001</v>
      </c>
      <c r="BV103" s="118">
        <f>PopulationSizes!BV12</f>
        <v>0.14000000000000001</v>
      </c>
      <c r="BW103" s="118">
        <f>PopulationSizes!BW12</f>
        <v>0.14000000000000001</v>
      </c>
      <c r="BX103" s="118">
        <f>PopulationSizes!BX12</f>
        <v>0.14000000000000001</v>
      </c>
      <c r="BY103" s="118">
        <f>PopulationSizes!BY12</f>
        <v>0.14000000000000001</v>
      </c>
      <c r="BZ103" s="118">
        <f>PopulationSizes!BZ12</f>
        <v>0.14000000000000001</v>
      </c>
      <c r="CA103" s="118">
        <f>PopulationSizes!CA12</f>
        <v>0.14000000000000001</v>
      </c>
      <c r="CB103" s="118">
        <f>PopulationSizes!CB12</f>
        <v>0.14000000000000001</v>
      </c>
      <c r="CC103" s="118">
        <f>PopulationSizes!CC12</f>
        <v>0.14000000000000001</v>
      </c>
      <c r="CD103" s="118">
        <f>PopulationSizes!CD12</f>
        <v>0.14000000000000001</v>
      </c>
    </row>
    <row r="104" spans="1:82">
      <c r="A104" s="119" t="str">
        <f>PopulationSizes!A17</f>
        <v>Total Number of Men</v>
      </c>
      <c r="B104" s="120">
        <f>PopulationSizes!B17</f>
        <v>609121</v>
      </c>
      <c r="C104" s="120">
        <f>PopulationSizes!C17</f>
        <v>624093</v>
      </c>
      <c r="D104" s="120">
        <f>PopulationSizes!D17</f>
        <v>639493</v>
      </c>
      <c r="E104" s="120">
        <f>PopulationSizes!E17</f>
        <v>655406</v>
      </c>
      <c r="F104" s="120">
        <f>PopulationSizes!F17</f>
        <v>671921</v>
      </c>
      <c r="G104" s="120">
        <f>PopulationSizes!G17</f>
        <v>689086</v>
      </c>
      <c r="H104" s="120">
        <f>PopulationSizes!H17</f>
        <v>706942</v>
      </c>
      <c r="I104" s="120">
        <f>PopulationSizes!I17</f>
        <v>725512</v>
      </c>
      <c r="J104" s="120">
        <f>PopulationSizes!J17</f>
        <v>744839</v>
      </c>
      <c r="K104" s="120">
        <f>PopulationSizes!K17</f>
        <v>765045</v>
      </c>
      <c r="L104" s="120">
        <f>PopulationSizes!L17</f>
        <v>786286</v>
      </c>
      <c r="M104" s="120">
        <f>PopulationSizes!M17</f>
        <v>808814</v>
      </c>
      <c r="N104" s="120">
        <f>PopulationSizes!N17</f>
        <v>832400</v>
      </c>
      <c r="O104" s="120">
        <f>PopulationSizes!O17</f>
        <v>857001</v>
      </c>
      <c r="P104" s="120">
        <f>PopulationSizes!P17</f>
        <v>882154</v>
      </c>
      <c r="Q104" s="120">
        <f>PopulationSizes!Q17</f>
        <v>906497</v>
      </c>
      <c r="R104" s="120">
        <f>PopulationSizes!R17</f>
        <v>933483</v>
      </c>
      <c r="S104" s="120">
        <f>PopulationSizes!S17</f>
        <v>961522</v>
      </c>
      <c r="T104" s="120">
        <f>PopulationSizes!T17</f>
        <v>990664</v>
      </c>
      <c r="U104" s="120">
        <f>PopulationSizes!U17</f>
        <v>1020960</v>
      </c>
      <c r="V104" s="120">
        <f>PopulationSizes!V17</f>
        <v>1052397</v>
      </c>
      <c r="W104" s="120">
        <f>PopulationSizes!W17</f>
        <v>1084902</v>
      </c>
      <c r="X104" s="120">
        <f>PopulationSizes!X17</f>
        <v>1118427</v>
      </c>
      <c r="Y104" s="120">
        <f>PopulationSizes!Y17</f>
        <v>1152974</v>
      </c>
      <c r="Z104" s="120">
        <f>PopulationSizes!Z17</f>
        <v>1188533</v>
      </c>
      <c r="AA104" s="120">
        <f>PopulationSizes!AA17</f>
        <v>1225023</v>
      </c>
      <c r="AB104" s="120">
        <f>PopulationSizes!AB17</f>
        <v>1262350</v>
      </c>
      <c r="AC104" s="120">
        <f>PopulationSizes!AC17</f>
        <v>1300441</v>
      </c>
      <c r="AD104" s="120">
        <f>PopulationSizes!AD17</f>
        <v>1339032</v>
      </c>
      <c r="AE104" s="120">
        <f>PopulationSizes!AE17</f>
        <v>1377722</v>
      </c>
      <c r="AF104" s="120">
        <f>PopulationSizes!AF17</f>
        <v>1416115</v>
      </c>
      <c r="AG104" s="120">
        <f>PopulationSizes!AG17</f>
        <v>1454146</v>
      </c>
      <c r="AH104" s="120">
        <f>PopulationSizes!AH17</f>
        <v>1491884</v>
      </c>
      <c r="AI104" s="120">
        <f>PopulationSizes!AI17</f>
        <v>1529697</v>
      </c>
      <c r="AJ104" s="120">
        <f>PopulationSizes!AJ17</f>
        <v>1568003</v>
      </c>
      <c r="AK104" s="120">
        <f>PopulationSizes!AK17</f>
        <v>1606975</v>
      </c>
      <c r="AL104" s="120">
        <f>PopulationSizes!AL17</f>
        <v>1646728</v>
      </c>
      <c r="AM104" s="120">
        <f>PopulationSizes!AM17</f>
        <v>1687541</v>
      </c>
      <c r="AN104" s="120">
        <f>PopulationSizes!AN17</f>
        <v>1729646</v>
      </c>
      <c r="AO104" s="120">
        <f>PopulationSizes!AO17</f>
        <v>1773091</v>
      </c>
      <c r="AP104" s="120">
        <f>PopulationSizes!AP17</f>
        <v>1817909</v>
      </c>
      <c r="AQ104" s="120">
        <f>PopulationSizes!AQ17</f>
        <v>1864101</v>
      </c>
      <c r="AR104" s="120">
        <f>PopulationSizes!AR17</f>
        <v>1911662</v>
      </c>
      <c r="AS104" s="120">
        <f>PopulationSizes!AS17</f>
        <v>1960557</v>
      </c>
      <c r="AT104" s="120">
        <f>PopulationSizes!AT17</f>
        <v>2010512</v>
      </c>
      <c r="AU104" s="120">
        <f>PopulationSizes!AU17</f>
        <v>2061122</v>
      </c>
      <c r="AV104" s="120">
        <f>PopulationSizes!AV17</f>
        <v>2112027</v>
      </c>
      <c r="AW104" s="120">
        <f>PopulationSizes!AW17</f>
        <v>2163020</v>
      </c>
      <c r="AX104" s="120">
        <f>PopulationSizes!AX17</f>
        <v>2214131</v>
      </c>
      <c r="AY104" s="120">
        <f>PopulationSizes!AY17</f>
        <v>2265786</v>
      </c>
      <c r="AZ104" s="120">
        <f>PopulationSizes!AZ17</f>
        <v>2319075</v>
      </c>
      <c r="BA104" s="120">
        <f>PopulationSizes!BA17</f>
        <v>2370955</v>
      </c>
      <c r="BB104" s="120">
        <f>PopulationSizes!BB17</f>
        <v>2422574</v>
      </c>
      <c r="BC104" s="120">
        <f>PopulationSizes!BC17</f>
        <v>2473781</v>
      </c>
      <c r="BD104" s="120">
        <f>PopulationSizes!BD17</f>
        <v>2524457</v>
      </c>
      <c r="BE104" s="120">
        <f>PopulationSizes!BE17</f>
        <v>2574520</v>
      </c>
      <c r="BF104" s="120">
        <f>PopulationSizes!BF17</f>
        <v>2623980</v>
      </c>
      <c r="BG104" s="120">
        <f>PopulationSizes!BG17</f>
        <v>2672841</v>
      </c>
      <c r="BH104" s="120">
        <f>PopulationSizes!BH17</f>
        <v>2721172</v>
      </c>
      <c r="BI104" s="120">
        <f>PopulationSizes!BI17</f>
        <v>2769084</v>
      </c>
      <c r="BJ104" s="120">
        <f>PopulationSizes!BJ17</f>
        <v>2816672</v>
      </c>
      <c r="BK104" s="120">
        <f>PopulationSizes!BK17</f>
        <v>2864041</v>
      </c>
      <c r="BL104" s="120">
        <f>PopulationSizes!BL17</f>
        <v>2911283</v>
      </c>
      <c r="BM104" s="120">
        <f>PopulationSizes!BM17</f>
        <v>2958481</v>
      </c>
      <c r="BN104" s="120">
        <f>PopulationSizes!BN17</f>
        <v>3005762</v>
      </c>
      <c r="BO104" s="120">
        <f>PopulationSizes!BO17</f>
        <v>3053335</v>
      </c>
      <c r="BP104" s="120">
        <f>PopulationSizes!BP17</f>
        <v>3101232</v>
      </c>
      <c r="BQ104" s="120">
        <f>PopulationSizes!BQ17</f>
        <v>3149339</v>
      </c>
      <c r="BR104" s="120">
        <f>PopulationSizes!BR17</f>
        <v>3197403</v>
      </c>
      <c r="BS104" s="120">
        <f>PopulationSizes!BS17</f>
        <v>3245225</v>
      </c>
      <c r="BT104" s="120">
        <f>PopulationSizes!BT17</f>
        <v>3292758</v>
      </c>
      <c r="BU104" s="120">
        <f>PopulationSizes!BU17</f>
        <v>3339868</v>
      </c>
      <c r="BV104" s="120">
        <f>PopulationSizes!BV17</f>
        <v>3386335</v>
      </c>
      <c r="BW104" s="120">
        <f>PopulationSizes!BW17</f>
        <v>3431921</v>
      </c>
      <c r="BX104" s="120">
        <f>PopulationSizes!BX17</f>
        <v>3476403</v>
      </c>
      <c r="BY104" s="120">
        <f>PopulationSizes!BY17</f>
        <v>3519649</v>
      </c>
      <c r="BZ104" s="120">
        <f>PopulationSizes!BZ17</f>
        <v>3561568</v>
      </c>
      <c r="CA104" s="120">
        <f>PopulationSizes!CA17</f>
        <v>3602119</v>
      </c>
      <c r="CB104" s="120">
        <f>PopulationSizes!CB17</f>
        <v>3641311</v>
      </c>
      <c r="CC104" s="120">
        <f>PopulationSizes!CC17</f>
        <v>3679316</v>
      </c>
      <c r="CD104" s="120">
        <f>PopulationSizes!CD17</f>
        <v>3716313</v>
      </c>
    </row>
    <row r="107" spans="1:82">
      <c r="A107" s="138" t="str">
        <f>SexualBehaviour!A58</f>
        <v>Propensity of post-identification of Partners' infectiousness</v>
      </c>
    </row>
    <row r="108" spans="1:82">
      <c r="A108" s="146" t="str">
        <f>A73</f>
        <v>Year</v>
      </c>
      <c r="B108" s="145">
        <f>B73</f>
        <v>1970</v>
      </c>
      <c r="C108" s="145">
        <f t="shared" ref="C108:BN108" si="8">C73</f>
        <v>1971</v>
      </c>
      <c r="D108" s="145">
        <f t="shared" si="8"/>
        <v>1972</v>
      </c>
      <c r="E108" s="145">
        <f t="shared" si="8"/>
        <v>1973</v>
      </c>
      <c r="F108" s="145">
        <f t="shared" si="8"/>
        <v>1974</v>
      </c>
      <c r="G108" s="145">
        <f t="shared" si="8"/>
        <v>1975</v>
      </c>
      <c r="H108" s="145">
        <f t="shared" si="8"/>
        <v>1976</v>
      </c>
      <c r="I108" s="145">
        <f t="shared" si="8"/>
        <v>1977</v>
      </c>
      <c r="J108" s="145">
        <f t="shared" si="8"/>
        <v>1978</v>
      </c>
      <c r="K108" s="145">
        <f t="shared" si="8"/>
        <v>1979</v>
      </c>
      <c r="L108" s="145">
        <f t="shared" si="8"/>
        <v>1980</v>
      </c>
      <c r="M108" s="145">
        <f t="shared" si="8"/>
        <v>1981</v>
      </c>
      <c r="N108" s="145">
        <f t="shared" si="8"/>
        <v>1982</v>
      </c>
      <c r="O108" s="145">
        <f t="shared" si="8"/>
        <v>1983</v>
      </c>
      <c r="P108" s="145">
        <f t="shared" si="8"/>
        <v>1984</v>
      </c>
      <c r="Q108" s="145">
        <f t="shared" si="8"/>
        <v>1985</v>
      </c>
      <c r="R108" s="145">
        <f t="shared" si="8"/>
        <v>1986</v>
      </c>
      <c r="S108" s="145">
        <f t="shared" si="8"/>
        <v>1987</v>
      </c>
      <c r="T108" s="145">
        <f t="shared" si="8"/>
        <v>1988</v>
      </c>
      <c r="U108" s="145">
        <f t="shared" si="8"/>
        <v>1989</v>
      </c>
      <c r="V108" s="145">
        <f t="shared" si="8"/>
        <v>1990</v>
      </c>
      <c r="W108" s="145">
        <f t="shared" si="8"/>
        <v>1991</v>
      </c>
      <c r="X108" s="145">
        <f t="shared" si="8"/>
        <v>1992</v>
      </c>
      <c r="Y108" s="145">
        <f t="shared" si="8"/>
        <v>1993</v>
      </c>
      <c r="Z108" s="145">
        <f t="shared" si="8"/>
        <v>1994</v>
      </c>
      <c r="AA108" s="145">
        <f t="shared" si="8"/>
        <v>1995</v>
      </c>
      <c r="AB108" s="145">
        <f t="shared" si="8"/>
        <v>1996</v>
      </c>
      <c r="AC108" s="145">
        <f t="shared" si="8"/>
        <v>1997</v>
      </c>
      <c r="AD108" s="145">
        <f t="shared" si="8"/>
        <v>1998</v>
      </c>
      <c r="AE108" s="145">
        <f t="shared" si="8"/>
        <v>1999</v>
      </c>
      <c r="AF108" s="145">
        <f t="shared" si="8"/>
        <v>2000</v>
      </c>
      <c r="AG108" s="145">
        <f t="shared" si="8"/>
        <v>2001</v>
      </c>
      <c r="AH108" s="145">
        <f t="shared" si="8"/>
        <v>2002</v>
      </c>
      <c r="AI108" s="145">
        <f t="shared" si="8"/>
        <v>2003</v>
      </c>
      <c r="AJ108" s="145">
        <f t="shared" si="8"/>
        <v>2004</v>
      </c>
      <c r="AK108" s="145">
        <f t="shared" si="8"/>
        <v>2005</v>
      </c>
      <c r="AL108" s="145">
        <f t="shared" si="8"/>
        <v>2006</v>
      </c>
      <c r="AM108" s="145">
        <f t="shared" si="8"/>
        <v>2007</v>
      </c>
      <c r="AN108" s="145">
        <f t="shared" si="8"/>
        <v>2008</v>
      </c>
      <c r="AO108" s="145">
        <f t="shared" si="8"/>
        <v>2009</v>
      </c>
      <c r="AP108" s="145">
        <f t="shared" si="8"/>
        <v>2010</v>
      </c>
      <c r="AQ108" s="145">
        <f t="shared" si="8"/>
        <v>2011</v>
      </c>
      <c r="AR108" s="145">
        <f t="shared" si="8"/>
        <v>2012</v>
      </c>
      <c r="AS108" s="145">
        <f t="shared" si="8"/>
        <v>2013</v>
      </c>
      <c r="AT108" s="145">
        <f t="shared" si="8"/>
        <v>2014</v>
      </c>
      <c r="AU108" s="145">
        <f t="shared" si="8"/>
        <v>2015</v>
      </c>
      <c r="AV108" s="145">
        <f t="shared" si="8"/>
        <v>2016</v>
      </c>
      <c r="AW108" s="145">
        <f t="shared" si="8"/>
        <v>2017</v>
      </c>
      <c r="AX108" s="145">
        <f t="shared" si="8"/>
        <v>2018</v>
      </c>
      <c r="AY108" s="145">
        <f t="shared" si="8"/>
        <v>2019</v>
      </c>
      <c r="AZ108" s="145">
        <f t="shared" si="8"/>
        <v>2020</v>
      </c>
      <c r="BA108" s="145">
        <f t="shared" si="8"/>
        <v>2021</v>
      </c>
      <c r="BB108" s="145">
        <f t="shared" si="8"/>
        <v>2022</v>
      </c>
      <c r="BC108" s="145">
        <f t="shared" si="8"/>
        <v>2023</v>
      </c>
      <c r="BD108" s="145">
        <f t="shared" si="8"/>
        <v>2024</v>
      </c>
      <c r="BE108" s="145">
        <f t="shared" si="8"/>
        <v>2025</v>
      </c>
      <c r="BF108" s="145">
        <f t="shared" si="8"/>
        <v>2026</v>
      </c>
      <c r="BG108" s="145">
        <f t="shared" si="8"/>
        <v>2027</v>
      </c>
      <c r="BH108" s="145">
        <f t="shared" si="8"/>
        <v>2028</v>
      </c>
      <c r="BI108" s="145">
        <f t="shared" si="8"/>
        <v>2029</v>
      </c>
      <c r="BJ108" s="145">
        <f t="shared" si="8"/>
        <v>2030</v>
      </c>
      <c r="BK108" s="145">
        <f t="shared" si="8"/>
        <v>2031</v>
      </c>
      <c r="BL108" s="145">
        <f t="shared" si="8"/>
        <v>2032</v>
      </c>
      <c r="BM108" s="145">
        <f t="shared" si="8"/>
        <v>2033</v>
      </c>
      <c r="BN108" s="145">
        <f t="shared" si="8"/>
        <v>2034</v>
      </c>
      <c r="BO108" s="145">
        <f t="shared" ref="BO108:CD108" si="9">BO73</f>
        <v>2035</v>
      </c>
      <c r="BP108" s="145">
        <f t="shared" si="9"/>
        <v>2036</v>
      </c>
      <c r="BQ108" s="145">
        <f t="shared" si="9"/>
        <v>2037</v>
      </c>
      <c r="BR108" s="145">
        <f t="shared" si="9"/>
        <v>2038</v>
      </c>
      <c r="BS108" s="145">
        <f t="shared" si="9"/>
        <v>2039</v>
      </c>
      <c r="BT108" s="145">
        <f t="shared" si="9"/>
        <v>2040</v>
      </c>
      <c r="BU108" s="145">
        <f t="shared" si="9"/>
        <v>2041</v>
      </c>
      <c r="BV108" s="145">
        <f t="shared" si="9"/>
        <v>2042</v>
      </c>
      <c r="BW108" s="145">
        <f t="shared" si="9"/>
        <v>2043</v>
      </c>
      <c r="BX108" s="145">
        <f t="shared" si="9"/>
        <v>2044</v>
      </c>
      <c r="BY108" s="145">
        <f t="shared" si="9"/>
        <v>2045</v>
      </c>
      <c r="BZ108" s="145">
        <f t="shared" si="9"/>
        <v>2046</v>
      </c>
      <c r="CA108" s="145">
        <f t="shared" si="9"/>
        <v>2047</v>
      </c>
      <c r="CB108" s="145">
        <f t="shared" si="9"/>
        <v>2048</v>
      </c>
      <c r="CC108" s="145">
        <f t="shared" si="9"/>
        <v>2049</v>
      </c>
      <c r="CD108" s="145">
        <f t="shared" si="9"/>
        <v>2050</v>
      </c>
    </row>
    <row r="109" spans="1:82">
      <c r="A109" s="140" t="s">
        <v>14</v>
      </c>
    </row>
    <row r="110" spans="1:82">
      <c r="A110" s="142" t="s">
        <v>46</v>
      </c>
      <c r="B110" s="149">
        <f>SexualBehaviour!B59</f>
        <v>0.996</v>
      </c>
      <c r="C110" s="149">
        <f>SexualBehaviour!C59</f>
        <v>0.996</v>
      </c>
      <c r="D110" s="149">
        <f>SexualBehaviour!D59</f>
        <v>0.996</v>
      </c>
      <c r="E110" s="149">
        <f>SexualBehaviour!E59</f>
        <v>0.996</v>
      </c>
      <c r="F110" s="149">
        <f>SexualBehaviour!F59</f>
        <v>0.996</v>
      </c>
      <c r="G110" s="149">
        <f>SexualBehaviour!G59</f>
        <v>0.996</v>
      </c>
      <c r="H110" s="149">
        <f>SexualBehaviour!H59</f>
        <v>0.996</v>
      </c>
      <c r="I110" s="149">
        <f>SexualBehaviour!I59</f>
        <v>0.996</v>
      </c>
      <c r="J110" s="149">
        <f>SexualBehaviour!J59</f>
        <v>0.996</v>
      </c>
      <c r="K110" s="149">
        <f>SexualBehaviour!K59</f>
        <v>0.996</v>
      </c>
      <c r="L110" s="149">
        <f>SexualBehaviour!L59</f>
        <v>0.996</v>
      </c>
      <c r="M110" s="149">
        <f>SexualBehaviour!M59</f>
        <v>0.996</v>
      </c>
      <c r="N110" s="149">
        <f>SexualBehaviour!N59</f>
        <v>0.996</v>
      </c>
      <c r="O110" s="149">
        <f>SexualBehaviour!O59</f>
        <v>0.996</v>
      </c>
      <c r="P110" s="149">
        <f>SexualBehaviour!P59</f>
        <v>0.996</v>
      </c>
      <c r="Q110" s="149">
        <f>SexualBehaviour!Q59</f>
        <v>0.996</v>
      </c>
      <c r="R110" s="149">
        <f>SexualBehaviour!R59</f>
        <v>0.996</v>
      </c>
      <c r="S110" s="149">
        <f>SexualBehaviour!S59</f>
        <v>0.996</v>
      </c>
      <c r="T110" s="149">
        <f>SexualBehaviour!T59</f>
        <v>0.996</v>
      </c>
      <c r="U110" s="149">
        <f>SexualBehaviour!U59</f>
        <v>0.996</v>
      </c>
      <c r="V110" s="149">
        <f>SexualBehaviour!V59</f>
        <v>0.996</v>
      </c>
      <c r="W110" s="149">
        <f>SexualBehaviour!W59</f>
        <v>0.996</v>
      </c>
      <c r="X110" s="149">
        <f>SexualBehaviour!X59</f>
        <v>0.996</v>
      </c>
      <c r="Y110" s="149">
        <f>SexualBehaviour!Y59</f>
        <v>0.996</v>
      </c>
      <c r="Z110" s="149">
        <f>SexualBehaviour!Z59</f>
        <v>0.996</v>
      </c>
      <c r="AA110" s="149">
        <f>SexualBehaviour!AA59</f>
        <v>0.996</v>
      </c>
      <c r="AB110" s="149">
        <f>SexualBehaviour!AB59</f>
        <v>0.996</v>
      </c>
      <c r="AC110" s="149">
        <f>SexualBehaviour!AC59</f>
        <v>0.996</v>
      </c>
      <c r="AD110" s="149">
        <f>SexualBehaviour!AD59</f>
        <v>0.996</v>
      </c>
      <c r="AE110" s="149">
        <f>SexualBehaviour!AE59</f>
        <v>0.996</v>
      </c>
      <c r="AF110" s="149">
        <f>SexualBehaviour!AF59</f>
        <v>0.996</v>
      </c>
      <c r="AG110" s="149">
        <f>SexualBehaviour!AG59</f>
        <v>0.996</v>
      </c>
      <c r="AH110" s="149">
        <f>SexualBehaviour!AH59</f>
        <v>0.996</v>
      </c>
      <c r="AI110" s="149">
        <f>SexualBehaviour!AI59</f>
        <v>0.996</v>
      </c>
      <c r="AJ110" s="149">
        <f>SexualBehaviour!AJ59</f>
        <v>0.996</v>
      </c>
      <c r="AK110" s="149">
        <f>SexualBehaviour!AK59</f>
        <v>0.996</v>
      </c>
      <c r="AL110" s="149">
        <f>SexualBehaviour!AL59</f>
        <v>0.996</v>
      </c>
      <c r="AM110" s="149">
        <f>SexualBehaviour!AM59</f>
        <v>0.996</v>
      </c>
      <c r="AN110" s="149">
        <f>SexualBehaviour!AN59</f>
        <v>0.996</v>
      </c>
      <c r="AO110" s="149">
        <f>SexualBehaviour!AO59</f>
        <v>0.996</v>
      </c>
      <c r="AP110" s="149">
        <f>SexualBehaviour!AP59</f>
        <v>0.996</v>
      </c>
      <c r="AQ110" s="149">
        <f>SexualBehaviour!AQ59</f>
        <v>0.996</v>
      </c>
      <c r="AR110" s="149">
        <f>SexualBehaviour!AR59</f>
        <v>0.996</v>
      </c>
      <c r="AS110" s="149">
        <f>SexualBehaviour!AS59</f>
        <v>0.996</v>
      </c>
      <c r="AT110" s="149">
        <f>SexualBehaviour!AT59</f>
        <v>0.996</v>
      </c>
      <c r="AU110" s="149">
        <f>SexualBehaviour!AU59</f>
        <v>0.996</v>
      </c>
      <c r="AV110" s="149">
        <f>SexualBehaviour!AV59</f>
        <v>0.996</v>
      </c>
      <c r="AW110" s="149">
        <f>SexualBehaviour!AW59</f>
        <v>0.996</v>
      </c>
      <c r="AX110" s="149">
        <f>SexualBehaviour!AX59</f>
        <v>0.996</v>
      </c>
      <c r="AY110" s="149">
        <f>SexualBehaviour!AY59</f>
        <v>0.996</v>
      </c>
      <c r="AZ110" s="149">
        <f>SexualBehaviour!AZ59</f>
        <v>0.996</v>
      </c>
      <c r="BA110" s="149">
        <f>SexualBehaviour!BA59</f>
        <v>0.996</v>
      </c>
      <c r="BB110" s="149">
        <f>SexualBehaviour!BB59</f>
        <v>0.996</v>
      </c>
      <c r="BC110" s="149">
        <f>SexualBehaviour!BC59</f>
        <v>0.996</v>
      </c>
      <c r="BD110" s="149">
        <f>SexualBehaviour!BD59</f>
        <v>0.996</v>
      </c>
      <c r="BE110" s="149">
        <f>SexualBehaviour!BE59</f>
        <v>0.996</v>
      </c>
      <c r="BF110" s="149">
        <f>SexualBehaviour!BF59</f>
        <v>0.996</v>
      </c>
      <c r="BG110" s="149">
        <f>SexualBehaviour!BG59</f>
        <v>0.996</v>
      </c>
      <c r="BH110" s="149">
        <f>SexualBehaviour!BH59</f>
        <v>0.996</v>
      </c>
      <c r="BI110" s="149">
        <f>SexualBehaviour!BI59</f>
        <v>0.996</v>
      </c>
      <c r="BJ110" s="149">
        <f>SexualBehaviour!BJ59</f>
        <v>0.996</v>
      </c>
      <c r="BK110" s="149">
        <f>SexualBehaviour!BK59</f>
        <v>0.996</v>
      </c>
      <c r="BL110" s="149">
        <f>SexualBehaviour!BL59</f>
        <v>0.996</v>
      </c>
      <c r="BM110" s="149">
        <f>SexualBehaviour!BM59</f>
        <v>0.996</v>
      </c>
      <c r="BN110" s="149">
        <f>SexualBehaviour!BN59</f>
        <v>0.996</v>
      </c>
      <c r="BO110" s="149">
        <f>SexualBehaviour!BO59</f>
        <v>0.996</v>
      </c>
      <c r="BP110" s="149">
        <f>SexualBehaviour!BP59</f>
        <v>0.996</v>
      </c>
      <c r="BQ110" s="149">
        <f>SexualBehaviour!BQ59</f>
        <v>0.996</v>
      </c>
      <c r="BR110" s="149">
        <f>SexualBehaviour!BR59</f>
        <v>0.996</v>
      </c>
      <c r="BS110" s="149">
        <f>SexualBehaviour!BS59</f>
        <v>0.996</v>
      </c>
      <c r="BT110" s="149">
        <f>SexualBehaviour!BT59</f>
        <v>0.996</v>
      </c>
      <c r="BU110" s="149">
        <f>SexualBehaviour!BU59</f>
        <v>0.996</v>
      </c>
      <c r="BV110" s="149">
        <f>SexualBehaviour!BV59</f>
        <v>0.996</v>
      </c>
      <c r="BW110" s="149">
        <f>SexualBehaviour!BW59</f>
        <v>0.996</v>
      </c>
      <c r="BX110" s="149">
        <f>SexualBehaviour!BX59</f>
        <v>0.996</v>
      </c>
      <c r="BY110" s="149">
        <f>SexualBehaviour!BY59</f>
        <v>0.996</v>
      </c>
      <c r="BZ110" s="149">
        <f>SexualBehaviour!BZ59</f>
        <v>0.996</v>
      </c>
      <c r="CA110" s="149">
        <f>SexualBehaviour!CA59</f>
        <v>0.996</v>
      </c>
      <c r="CB110" s="149">
        <f>SexualBehaviour!CB59</f>
        <v>0.996</v>
      </c>
      <c r="CC110" s="149">
        <f>SexualBehaviour!CC59</f>
        <v>0.996</v>
      </c>
      <c r="CD110" s="149">
        <f>SexualBehaviour!CD59</f>
        <v>0.996</v>
      </c>
    </row>
    <row r="111" spans="1:82">
      <c r="A111" s="142" t="s">
        <v>23</v>
      </c>
      <c r="B111" s="149">
        <f>SexualBehaviour!B60</f>
        <v>0.995</v>
      </c>
      <c r="C111" s="149">
        <f>SexualBehaviour!C60</f>
        <v>0.995</v>
      </c>
      <c r="D111" s="149">
        <f>SexualBehaviour!D60</f>
        <v>0.995</v>
      </c>
      <c r="E111" s="149">
        <f>SexualBehaviour!E60</f>
        <v>0.995</v>
      </c>
      <c r="F111" s="149">
        <f>SexualBehaviour!F60</f>
        <v>0.995</v>
      </c>
      <c r="G111" s="149">
        <f>SexualBehaviour!G60</f>
        <v>0.995</v>
      </c>
      <c r="H111" s="149">
        <f>SexualBehaviour!H60</f>
        <v>0.995</v>
      </c>
      <c r="I111" s="149">
        <f>SexualBehaviour!I60</f>
        <v>0.995</v>
      </c>
      <c r="J111" s="149">
        <f>SexualBehaviour!J60</f>
        <v>0.995</v>
      </c>
      <c r="K111" s="149">
        <f>SexualBehaviour!K60</f>
        <v>0.995</v>
      </c>
      <c r="L111" s="149">
        <f>SexualBehaviour!L60</f>
        <v>0.995</v>
      </c>
      <c r="M111" s="149">
        <f>SexualBehaviour!M60</f>
        <v>0.995</v>
      </c>
      <c r="N111" s="149">
        <f>SexualBehaviour!N60</f>
        <v>0.995</v>
      </c>
      <c r="O111" s="149">
        <f>SexualBehaviour!O60</f>
        <v>0.995</v>
      </c>
      <c r="P111" s="149">
        <f>SexualBehaviour!P60</f>
        <v>0.995</v>
      </c>
      <c r="Q111" s="149">
        <f>SexualBehaviour!Q60</f>
        <v>0.995</v>
      </c>
      <c r="R111" s="149">
        <f>SexualBehaviour!R60</f>
        <v>0.995</v>
      </c>
      <c r="S111" s="149">
        <f>SexualBehaviour!S60</f>
        <v>0.995</v>
      </c>
      <c r="T111" s="149">
        <f>SexualBehaviour!T60</f>
        <v>0.995</v>
      </c>
      <c r="U111" s="149">
        <f>SexualBehaviour!U60</f>
        <v>0.995</v>
      </c>
      <c r="V111" s="149">
        <f>SexualBehaviour!V60</f>
        <v>0.995</v>
      </c>
      <c r="W111" s="149">
        <f>SexualBehaviour!W60</f>
        <v>0.995</v>
      </c>
      <c r="X111" s="149">
        <f>SexualBehaviour!X60</f>
        <v>0.995</v>
      </c>
      <c r="Y111" s="149">
        <f>SexualBehaviour!Y60</f>
        <v>0.995</v>
      </c>
      <c r="Z111" s="149">
        <f>SexualBehaviour!Z60</f>
        <v>0.995</v>
      </c>
      <c r="AA111" s="149">
        <f>SexualBehaviour!AA60</f>
        <v>0.995</v>
      </c>
      <c r="AB111" s="149">
        <f>SexualBehaviour!AB60</f>
        <v>0.995</v>
      </c>
      <c r="AC111" s="149">
        <f>SexualBehaviour!AC60</f>
        <v>0.995</v>
      </c>
      <c r="AD111" s="149">
        <f>SexualBehaviour!AD60</f>
        <v>0.995</v>
      </c>
      <c r="AE111" s="149">
        <f>SexualBehaviour!AE60</f>
        <v>0.995</v>
      </c>
      <c r="AF111" s="149">
        <f>SexualBehaviour!AF60</f>
        <v>0.995</v>
      </c>
      <c r="AG111" s="149">
        <f>SexualBehaviour!AG60</f>
        <v>0.995</v>
      </c>
      <c r="AH111" s="149">
        <f>SexualBehaviour!AH60</f>
        <v>0.995</v>
      </c>
      <c r="AI111" s="149">
        <f>SexualBehaviour!AI60</f>
        <v>0.995</v>
      </c>
      <c r="AJ111" s="149">
        <f>SexualBehaviour!AJ60</f>
        <v>0.995</v>
      </c>
      <c r="AK111" s="149">
        <f>SexualBehaviour!AK60</f>
        <v>0.995</v>
      </c>
      <c r="AL111" s="149">
        <f>SexualBehaviour!AL60</f>
        <v>0.995</v>
      </c>
      <c r="AM111" s="149">
        <f>SexualBehaviour!AM60</f>
        <v>0.995</v>
      </c>
      <c r="AN111" s="149">
        <f>SexualBehaviour!AN60</f>
        <v>0.995</v>
      </c>
      <c r="AO111" s="149">
        <f>SexualBehaviour!AO60</f>
        <v>0.995</v>
      </c>
      <c r="AP111" s="149">
        <f>SexualBehaviour!AP60</f>
        <v>0.995</v>
      </c>
      <c r="AQ111" s="149">
        <f>SexualBehaviour!AQ60</f>
        <v>0.995</v>
      </c>
      <c r="AR111" s="149">
        <f>SexualBehaviour!AR60</f>
        <v>0.995</v>
      </c>
      <c r="AS111" s="149">
        <f>SexualBehaviour!AS60</f>
        <v>0.995</v>
      </c>
      <c r="AT111" s="149">
        <f>SexualBehaviour!AT60</f>
        <v>0.995</v>
      </c>
      <c r="AU111" s="149">
        <f>SexualBehaviour!AU60</f>
        <v>0.995</v>
      </c>
      <c r="AV111" s="149">
        <f>SexualBehaviour!AV60</f>
        <v>0.995</v>
      </c>
      <c r="AW111" s="149">
        <f>SexualBehaviour!AW60</f>
        <v>0.995</v>
      </c>
      <c r="AX111" s="149">
        <f>SexualBehaviour!AX60</f>
        <v>0.995</v>
      </c>
      <c r="AY111" s="149">
        <f>SexualBehaviour!AY60</f>
        <v>0.995</v>
      </c>
      <c r="AZ111" s="149">
        <f>SexualBehaviour!AZ60</f>
        <v>0.995</v>
      </c>
      <c r="BA111" s="149">
        <f>SexualBehaviour!BA60</f>
        <v>0.995</v>
      </c>
      <c r="BB111" s="149">
        <f>SexualBehaviour!BB60</f>
        <v>0.995</v>
      </c>
      <c r="BC111" s="149">
        <f>SexualBehaviour!BC60</f>
        <v>0.995</v>
      </c>
      <c r="BD111" s="149">
        <f>SexualBehaviour!BD60</f>
        <v>0.995</v>
      </c>
      <c r="BE111" s="149">
        <f>SexualBehaviour!BE60</f>
        <v>0.995</v>
      </c>
      <c r="BF111" s="149">
        <f>SexualBehaviour!BF60</f>
        <v>0.995</v>
      </c>
      <c r="BG111" s="149">
        <f>SexualBehaviour!BG60</f>
        <v>0.995</v>
      </c>
      <c r="BH111" s="149">
        <f>SexualBehaviour!BH60</f>
        <v>0.995</v>
      </c>
      <c r="BI111" s="149">
        <f>SexualBehaviour!BI60</f>
        <v>0.995</v>
      </c>
      <c r="BJ111" s="149">
        <f>SexualBehaviour!BJ60</f>
        <v>0.995</v>
      </c>
      <c r="BK111" s="149">
        <f>SexualBehaviour!BK60</f>
        <v>0.995</v>
      </c>
      <c r="BL111" s="149">
        <f>SexualBehaviour!BL60</f>
        <v>0.995</v>
      </c>
      <c r="BM111" s="149">
        <f>SexualBehaviour!BM60</f>
        <v>0.995</v>
      </c>
      <c r="BN111" s="149">
        <f>SexualBehaviour!BN60</f>
        <v>0.995</v>
      </c>
      <c r="BO111" s="149">
        <f>SexualBehaviour!BO60</f>
        <v>0.995</v>
      </c>
      <c r="BP111" s="149">
        <f>SexualBehaviour!BP60</f>
        <v>0.995</v>
      </c>
      <c r="BQ111" s="149">
        <f>SexualBehaviour!BQ60</f>
        <v>0.995</v>
      </c>
      <c r="BR111" s="149">
        <f>SexualBehaviour!BR60</f>
        <v>0.995</v>
      </c>
      <c r="BS111" s="149">
        <f>SexualBehaviour!BS60</f>
        <v>0.995</v>
      </c>
      <c r="BT111" s="149">
        <f>SexualBehaviour!BT60</f>
        <v>0.995</v>
      </c>
      <c r="BU111" s="149">
        <f>SexualBehaviour!BU60</f>
        <v>0.995</v>
      </c>
      <c r="BV111" s="149">
        <f>SexualBehaviour!BV60</f>
        <v>0.995</v>
      </c>
      <c r="BW111" s="149">
        <f>SexualBehaviour!BW60</f>
        <v>0.995</v>
      </c>
      <c r="BX111" s="149">
        <f>SexualBehaviour!BX60</f>
        <v>0.995</v>
      </c>
      <c r="BY111" s="149">
        <f>SexualBehaviour!BY60</f>
        <v>0.995</v>
      </c>
      <c r="BZ111" s="149">
        <f>SexualBehaviour!BZ60</f>
        <v>0.995</v>
      </c>
      <c r="CA111" s="149">
        <f>SexualBehaviour!CA60</f>
        <v>0.995</v>
      </c>
      <c r="CB111" s="149">
        <f>SexualBehaviour!CB60</f>
        <v>0.995</v>
      </c>
      <c r="CC111" s="149">
        <f>SexualBehaviour!CC60</f>
        <v>0.995</v>
      </c>
      <c r="CD111" s="149">
        <f>SexualBehaviour!CD60</f>
        <v>0.995</v>
      </c>
    </row>
    <row r="112" spans="1:82">
      <c r="A112" s="143" t="s">
        <v>52</v>
      </c>
      <c r="B112" s="135">
        <f>SexualBehaviour!B61</f>
        <v>0.98499999999999999</v>
      </c>
      <c r="C112" s="139">
        <f>SexualBehaviour!C61</f>
        <v>0.98499999999999999</v>
      </c>
      <c r="D112" s="139">
        <f>SexualBehaviour!D61</f>
        <v>0.98499999999999999</v>
      </c>
      <c r="E112" s="139">
        <f>SexualBehaviour!E61</f>
        <v>0.98499999999999999</v>
      </c>
      <c r="F112" s="139">
        <f>SexualBehaviour!F61</f>
        <v>0.98499999999999999</v>
      </c>
      <c r="G112" s="139">
        <f>SexualBehaviour!G61</f>
        <v>0.98499999999999999</v>
      </c>
      <c r="H112" s="139">
        <f>SexualBehaviour!H61</f>
        <v>0.98499999999999999</v>
      </c>
      <c r="I112" s="139">
        <f>SexualBehaviour!I61</f>
        <v>0.98499999999999999</v>
      </c>
      <c r="J112" s="139">
        <f>SexualBehaviour!J61</f>
        <v>0.98499999999999999</v>
      </c>
      <c r="K112" s="139">
        <f>SexualBehaviour!K61</f>
        <v>0.98499999999999999</v>
      </c>
      <c r="L112" s="139">
        <f>SexualBehaviour!L61</f>
        <v>0.98499999999999999</v>
      </c>
      <c r="M112" s="139">
        <f>SexualBehaviour!M61</f>
        <v>0.98499999999999999</v>
      </c>
      <c r="N112" s="139">
        <f>SexualBehaviour!N61</f>
        <v>0.98499999999999999</v>
      </c>
      <c r="O112" s="139">
        <f>SexualBehaviour!O61</f>
        <v>0.98499999999999999</v>
      </c>
      <c r="P112" s="139">
        <f>SexualBehaviour!P61</f>
        <v>0.98499999999999999</v>
      </c>
      <c r="Q112" s="139">
        <f>SexualBehaviour!Q61</f>
        <v>0.98499999999999999</v>
      </c>
      <c r="R112" s="139">
        <f>SexualBehaviour!R61</f>
        <v>0.98499999999999999</v>
      </c>
      <c r="S112" s="139">
        <f>SexualBehaviour!S61</f>
        <v>0.98499999999999999</v>
      </c>
      <c r="T112" s="139">
        <f>SexualBehaviour!T61</f>
        <v>0.98499999999999999</v>
      </c>
      <c r="U112" s="139">
        <f>SexualBehaviour!U61</f>
        <v>0.98499999999999999</v>
      </c>
      <c r="V112" s="139">
        <f>SexualBehaviour!V61</f>
        <v>0.98499999999999999</v>
      </c>
      <c r="W112" s="139">
        <f>SexualBehaviour!W61</f>
        <v>0.98499999999999999</v>
      </c>
      <c r="X112" s="139">
        <f>SexualBehaviour!X61</f>
        <v>0.98499999999999999</v>
      </c>
      <c r="Y112" s="139">
        <f>SexualBehaviour!Y61</f>
        <v>0.98499999999999999</v>
      </c>
      <c r="Z112" s="139">
        <f>SexualBehaviour!Z61</f>
        <v>0.98499999999999999</v>
      </c>
      <c r="AA112" s="139">
        <f>SexualBehaviour!AA61</f>
        <v>0.98499999999999999</v>
      </c>
      <c r="AB112" s="139">
        <f>SexualBehaviour!AB61</f>
        <v>0.98499999999999999</v>
      </c>
      <c r="AC112" s="139">
        <f>SexualBehaviour!AC61</f>
        <v>0.98499999999999999</v>
      </c>
      <c r="AD112" s="139">
        <f>SexualBehaviour!AD61</f>
        <v>0.98499999999999999</v>
      </c>
      <c r="AE112" s="139">
        <f>SexualBehaviour!AE61</f>
        <v>0.98499999999999999</v>
      </c>
      <c r="AF112" s="139">
        <f>SexualBehaviour!AF61</f>
        <v>0.98499999999999999</v>
      </c>
      <c r="AG112" s="139">
        <f>SexualBehaviour!AG61</f>
        <v>0.98499999999999999</v>
      </c>
      <c r="AH112" s="139">
        <f>SexualBehaviour!AH61</f>
        <v>0.98499999999999999</v>
      </c>
      <c r="AI112" s="139">
        <f>SexualBehaviour!AI61</f>
        <v>0.98499999999999999</v>
      </c>
      <c r="AJ112" s="139">
        <f>SexualBehaviour!AJ61</f>
        <v>0.98499999999999999</v>
      </c>
      <c r="AK112" s="139">
        <f>SexualBehaviour!AK61</f>
        <v>0.98499999999999999</v>
      </c>
      <c r="AL112" s="139">
        <f>SexualBehaviour!AL61</f>
        <v>0.98499999999999999</v>
      </c>
      <c r="AM112" s="139">
        <f>SexualBehaviour!AM61</f>
        <v>0.98499999999999999</v>
      </c>
      <c r="AN112" s="139">
        <f>SexualBehaviour!AN61</f>
        <v>0.98499999999999999</v>
      </c>
      <c r="AO112" s="139">
        <f>SexualBehaviour!AO61</f>
        <v>0.98499999999999999</v>
      </c>
      <c r="AP112" s="139">
        <f>SexualBehaviour!AP61</f>
        <v>0.98499999999999999</v>
      </c>
      <c r="AQ112" s="139">
        <f>SexualBehaviour!AQ61</f>
        <v>0.98499999999999999</v>
      </c>
      <c r="AR112" s="139">
        <f>SexualBehaviour!AR61</f>
        <v>0.98499999999999999</v>
      </c>
      <c r="AS112" s="139">
        <f>SexualBehaviour!AS61</f>
        <v>0.98499999999999999</v>
      </c>
      <c r="AT112" s="139">
        <f>SexualBehaviour!AT61</f>
        <v>0.98499999999999999</v>
      </c>
      <c r="AU112" s="139">
        <f>SexualBehaviour!AU61</f>
        <v>0.98499999999999999</v>
      </c>
      <c r="AV112" s="139">
        <f>SexualBehaviour!AV61</f>
        <v>0.98499999999999999</v>
      </c>
      <c r="AW112" s="139">
        <f>SexualBehaviour!AW61</f>
        <v>0.98499999999999999</v>
      </c>
      <c r="AX112" s="139">
        <f>SexualBehaviour!AX61</f>
        <v>0.98499999999999999</v>
      </c>
      <c r="AY112" s="139">
        <f>SexualBehaviour!AY61</f>
        <v>0.98499999999999999</v>
      </c>
      <c r="AZ112" s="139">
        <f>SexualBehaviour!AZ61</f>
        <v>0.98499999999999999</v>
      </c>
      <c r="BA112" s="139">
        <f>SexualBehaviour!BA61</f>
        <v>0.98499999999999999</v>
      </c>
      <c r="BB112" s="139">
        <f>SexualBehaviour!BB61</f>
        <v>0.98499999999999999</v>
      </c>
      <c r="BC112" s="139">
        <f>SexualBehaviour!BC61</f>
        <v>0.98499999999999999</v>
      </c>
      <c r="BD112" s="139">
        <f>SexualBehaviour!BD61</f>
        <v>0.98499999999999999</v>
      </c>
      <c r="BE112" s="139">
        <f>SexualBehaviour!BE61</f>
        <v>0.98499999999999999</v>
      </c>
      <c r="BF112" s="139">
        <f>SexualBehaviour!BF61</f>
        <v>0.98499999999999999</v>
      </c>
      <c r="BG112" s="139">
        <f>SexualBehaviour!BG61</f>
        <v>0.98499999999999999</v>
      </c>
      <c r="BH112" s="139">
        <f>SexualBehaviour!BH61</f>
        <v>0.98499999999999999</v>
      </c>
      <c r="BI112" s="139">
        <f>SexualBehaviour!BI61</f>
        <v>0.98499999999999999</v>
      </c>
      <c r="BJ112" s="139">
        <f>SexualBehaviour!BJ61</f>
        <v>0.98499999999999999</v>
      </c>
      <c r="BK112" s="139">
        <f>SexualBehaviour!BK61</f>
        <v>0.98499999999999999</v>
      </c>
      <c r="BL112" s="139">
        <f>SexualBehaviour!BL61</f>
        <v>0.98499999999999999</v>
      </c>
      <c r="BM112" s="139">
        <f>SexualBehaviour!BM61</f>
        <v>0.98499999999999999</v>
      </c>
      <c r="BN112" s="139">
        <f>SexualBehaviour!BN61</f>
        <v>0.98499999999999999</v>
      </c>
      <c r="BO112" s="139">
        <f>SexualBehaviour!BO61</f>
        <v>0.98499999999999999</v>
      </c>
      <c r="BP112" s="139">
        <f>SexualBehaviour!BP61</f>
        <v>0.98499999999999999</v>
      </c>
      <c r="BQ112" s="139">
        <f>SexualBehaviour!BQ61</f>
        <v>0.98499999999999999</v>
      </c>
      <c r="BR112" s="139">
        <f>SexualBehaviour!BR61</f>
        <v>0.98499999999999999</v>
      </c>
      <c r="BS112" s="139">
        <f>SexualBehaviour!BS61</f>
        <v>0.98499999999999999</v>
      </c>
      <c r="BT112" s="139">
        <f>SexualBehaviour!BT61</f>
        <v>0.98499999999999999</v>
      </c>
      <c r="BU112" s="139">
        <f>SexualBehaviour!BU61</f>
        <v>0.98499999999999999</v>
      </c>
      <c r="BV112" s="139">
        <f>SexualBehaviour!BV61</f>
        <v>0.98499999999999999</v>
      </c>
      <c r="BW112" s="139">
        <f>SexualBehaviour!BW61</f>
        <v>0.98499999999999999</v>
      </c>
      <c r="BX112" s="139">
        <f>SexualBehaviour!BX61</f>
        <v>0.98499999999999999</v>
      </c>
      <c r="BY112" s="139">
        <f>SexualBehaviour!BY61</f>
        <v>0.98499999999999999</v>
      </c>
      <c r="BZ112" s="139">
        <f>SexualBehaviour!BZ61</f>
        <v>0.98499999999999999</v>
      </c>
      <c r="CA112" s="139">
        <f>SexualBehaviour!CA61</f>
        <v>0.98499999999999999</v>
      </c>
      <c r="CB112" s="139">
        <f>SexualBehaviour!CB61</f>
        <v>0.98499999999999999</v>
      </c>
      <c r="CC112" s="139">
        <f>SexualBehaviour!CC61</f>
        <v>0.98499999999999999</v>
      </c>
      <c r="CD112" s="139">
        <f>SexualBehaviour!CD61</f>
        <v>0.98499999999999999</v>
      </c>
    </row>
    <row r="114" spans="1:82">
      <c r="B114" s="144"/>
      <c r="C114" s="144"/>
      <c r="D114" s="144"/>
      <c r="E114" s="144"/>
      <c r="F114" s="144"/>
      <c r="G114" s="144"/>
      <c r="H114" s="144"/>
      <c r="I114" s="144"/>
      <c r="J114" s="144"/>
      <c r="K114" s="144"/>
      <c r="L114" s="144"/>
      <c r="M114" s="144"/>
      <c r="N114" s="144"/>
      <c r="O114" s="144"/>
      <c r="P114" s="144"/>
      <c r="Q114" s="144"/>
      <c r="R114" s="144"/>
      <c r="S114" s="144"/>
      <c r="T114" s="144"/>
      <c r="U114" s="144"/>
      <c r="V114" s="144"/>
      <c r="W114" s="144"/>
      <c r="X114" s="144"/>
      <c r="Y114" s="144"/>
      <c r="Z114" s="144"/>
      <c r="AA114" s="144"/>
      <c r="AB114" s="144"/>
      <c r="AC114" s="144"/>
      <c r="AD114" s="144"/>
      <c r="AE114" s="144"/>
      <c r="AF114" s="144"/>
      <c r="AG114" s="144"/>
      <c r="AH114" s="144"/>
      <c r="AI114" s="144"/>
      <c r="AJ114" s="144"/>
      <c r="AK114" s="144"/>
      <c r="AL114" s="144"/>
      <c r="AM114" s="144"/>
      <c r="AN114" s="144"/>
      <c r="AO114" s="144"/>
      <c r="AP114" s="144"/>
      <c r="AQ114" s="144"/>
      <c r="AR114" s="144"/>
      <c r="AS114" s="144"/>
      <c r="AT114" s="144"/>
      <c r="AU114" s="144"/>
      <c r="AV114" s="144"/>
      <c r="AW114" s="144"/>
      <c r="AX114" s="144"/>
      <c r="AY114" s="144"/>
      <c r="AZ114" s="144"/>
      <c r="BA114" s="144"/>
      <c r="BB114" s="144"/>
      <c r="BC114" s="144"/>
      <c r="BD114" s="144"/>
      <c r="BE114" s="144"/>
      <c r="BF114" s="144"/>
      <c r="BG114" s="144"/>
      <c r="BH114" s="144"/>
      <c r="BI114" s="144"/>
      <c r="BJ114" s="144"/>
      <c r="BK114" s="144"/>
      <c r="BL114" s="144"/>
      <c r="BM114" s="144"/>
      <c r="BN114" s="144"/>
      <c r="BO114" s="144"/>
      <c r="BP114" s="144"/>
      <c r="BQ114" s="144"/>
      <c r="BR114" s="144"/>
      <c r="BS114" s="144"/>
      <c r="BT114" s="144"/>
      <c r="BU114" s="144"/>
      <c r="BV114" s="144"/>
      <c r="BW114" s="144"/>
      <c r="BX114" s="144"/>
      <c r="BY114" s="144"/>
      <c r="BZ114" s="144"/>
      <c r="CA114" s="144"/>
      <c r="CB114" s="144"/>
      <c r="CC114" s="144"/>
      <c r="CD114" s="144"/>
    </row>
    <row r="115" spans="1:82">
      <c r="A115" s="141" t="s">
        <v>17</v>
      </c>
      <c r="B115" s="149"/>
    </row>
    <row r="116" spans="1:82">
      <c r="A116" s="147" t="s">
        <v>124</v>
      </c>
      <c r="B116" s="149">
        <f>SexualBehaviour!B59</f>
        <v>0.996</v>
      </c>
      <c r="C116" s="149">
        <f>SexualBehaviour!C59</f>
        <v>0.996</v>
      </c>
      <c r="D116" s="149">
        <f>SexualBehaviour!D59</f>
        <v>0.996</v>
      </c>
      <c r="E116" s="149">
        <f>SexualBehaviour!E59</f>
        <v>0.996</v>
      </c>
      <c r="F116" s="149">
        <f>SexualBehaviour!F59</f>
        <v>0.996</v>
      </c>
      <c r="G116" s="149">
        <f>SexualBehaviour!G59</f>
        <v>0.996</v>
      </c>
      <c r="H116" s="149">
        <f>SexualBehaviour!H59</f>
        <v>0.996</v>
      </c>
      <c r="I116" s="149">
        <f>SexualBehaviour!I59</f>
        <v>0.996</v>
      </c>
      <c r="J116" s="149">
        <f>SexualBehaviour!J59</f>
        <v>0.996</v>
      </c>
      <c r="K116" s="149">
        <f>SexualBehaviour!K59</f>
        <v>0.996</v>
      </c>
      <c r="L116" s="149">
        <f>SexualBehaviour!L59</f>
        <v>0.996</v>
      </c>
      <c r="M116" s="149">
        <f>SexualBehaviour!M59</f>
        <v>0.996</v>
      </c>
      <c r="N116" s="149">
        <f>SexualBehaviour!N59</f>
        <v>0.996</v>
      </c>
      <c r="O116" s="149">
        <f>SexualBehaviour!O59</f>
        <v>0.996</v>
      </c>
      <c r="P116" s="149">
        <f>SexualBehaviour!P59</f>
        <v>0.996</v>
      </c>
      <c r="Q116" s="149">
        <f>SexualBehaviour!Q59</f>
        <v>0.996</v>
      </c>
      <c r="R116" s="149">
        <f>SexualBehaviour!R59</f>
        <v>0.996</v>
      </c>
      <c r="S116" s="149">
        <f>SexualBehaviour!S59</f>
        <v>0.996</v>
      </c>
      <c r="T116" s="149">
        <f>SexualBehaviour!T59</f>
        <v>0.996</v>
      </c>
      <c r="U116" s="149">
        <f>SexualBehaviour!U59</f>
        <v>0.996</v>
      </c>
      <c r="V116" s="149">
        <f>SexualBehaviour!V59</f>
        <v>0.996</v>
      </c>
      <c r="W116" s="149">
        <f>SexualBehaviour!W59</f>
        <v>0.996</v>
      </c>
      <c r="X116" s="149">
        <f>SexualBehaviour!X59</f>
        <v>0.996</v>
      </c>
      <c r="Y116" s="149">
        <f>SexualBehaviour!Y59</f>
        <v>0.996</v>
      </c>
      <c r="Z116" s="149">
        <f>SexualBehaviour!Z59</f>
        <v>0.996</v>
      </c>
      <c r="AA116" s="149">
        <f>SexualBehaviour!AA59</f>
        <v>0.996</v>
      </c>
      <c r="AB116" s="149">
        <f>SexualBehaviour!AB59</f>
        <v>0.996</v>
      </c>
      <c r="AC116" s="149">
        <f>SexualBehaviour!AC59</f>
        <v>0.996</v>
      </c>
      <c r="AD116" s="149">
        <f>SexualBehaviour!AD59</f>
        <v>0.996</v>
      </c>
      <c r="AE116" s="149">
        <f>SexualBehaviour!AE59</f>
        <v>0.996</v>
      </c>
      <c r="AF116" s="149">
        <f>SexualBehaviour!AF59</f>
        <v>0.996</v>
      </c>
      <c r="AG116" s="149">
        <f>SexualBehaviour!AG59</f>
        <v>0.996</v>
      </c>
      <c r="AH116" s="149">
        <f>SexualBehaviour!AH59</f>
        <v>0.996</v>
      </c>
      <c r="AI116" s="149">
        <f>SexualBehaviour!AI59</f>
        <v>0.996</v>
      </c>
      <c r="AJ116" s="149">
        <f>SexualBehaviour!AJ59</f>
        <v>0.996</v>
      </c>
      <c r="AK116" s="149">
        <f>SexualBehaviour!AK59</f>
        <v>0.996</v>
      </c>
      <c r="AL116" s="149">
        <f>SexualBehaviour!AL59</f>
        <v>0.996</v>
      </c>
      <c r="AM116" s="149">
        <f>SexualBehaviour!AM59</f>
        <v>0.996</v>
      </c>
      <c r="AN116" s="149">
        <f>SexualBehaviour!AN59</f>
        <v>0.996</v>
      </c>
      <c r="AO116" s="149">
        <f>SexualBehaviour!AO59</f>
        <v>0.996</v>
      </c>
      <c r="AP116" s="149">
        <f>SexualBehaviour!AP59</f>
        <v>0.996</v>
      </c>
      <c r="AQ116" s="149">
        <f>SexualBehaviour!AQ59</f>
        <v>0.996</v>
      </c>
      <c r="AR116" s="149">
        <f>SexualBehaviour!AR59</f>
        <v>0.996</v>
      </c>
      <c r="AS116" s="149">
        <f>SexualBehaviour!AS59</f>
        <v>0.996</v>
      </c>
      <c r="AT116" s="149">
        <f>SexualBehaviour!AT59</f>
        <v>0.996</v>
      </c>
      <c r="AU116" s="149">
        <f>SexualBehaviour!AU59</f>
        <v>0.996</v>
      </c>
      <c r="AV116" s="149">
        <f>SexualBehaviour!AV59</f>
        <v>0.996</v>
      </c>
      <c r="AW116" s="149">
        <f>SexualBehaviour!AW59</f>
        <v>0.996</v>
      </c>
      <c r="AX116" s="149">
        <f>SexualBehaviour!AX59</f>
        <v>0.996</v>
      </c>
      <c r="AY116" s="149">
        <f>SexualBehaviour!AY59</f>
        <v>0.996</v>
      </c>
      <c r="AZ116" s="149">
        <f>SexualBehaviour!AZ59</f>
        <v>0.996</v>
      </c>
      <c r="BA116" s="149">
        <f>SexualBehaviour!BA59</f>
        <v>0.996</v>
      </c>
      <c r="BB116" s="149">
        <f>SexualBehaviour!BB59</f>
        <v>0.996</v>
      </c>
      <c r="BC116" s="149">
        <f>SexualBehaviour!BC59</f>
        <v>0.996</v>
      </c>
      <c r="BD116" s="149">
        <f>SexualBehaviour!BD59</f>
        <v>0.996</v>
      </c>
      <c r="BE116" s="149">
        <f>SexualBehaviour!BE59</f>
        <v>0.996</v>
      </c>
      <c r="BF116" s="149">
        <f>SexualBehaviour!BF59</f>
        <v>0.996</v>
      </c>
      <c r="BG116" s="149">
        <f>SexualBehaviour!BG59</f>
        <v>0.996</v>
      </c>
      <c r="BH116" s="149">
        <f>SexualBehaviour!BH59</f>
        <v>0.996</v>
      </c>
      <c r="BI116" s="149">
        <f>SexualBehaviour!BI59</f>
        <v>0.996</v>
      </c>
      <c r="BJ116" s="149">
        <f>SexualBehaviour!BJ59</f>
        <v>0.996</v>
      </c>
      <c r="BK116" s="149">
        <f>SexualBehaviour!BK59</f>
        <v>0.996</v>
      </c>
      <c r="BL116" s="149">
        <f>SexualBehaviour!BL59</f>
        <v>0.996</v>
      </c>
      <c r="BM116" s="149">
        <f>SexualBehaviour!BM59</f>
        <v>0.996</v>
      </c>
      <c r="BN116" s="149">
        <f>SexualBehaviour!BN59</f>
        <v>0.996</v>
      </c>
      <c r="BO116" s="149">
        <f>SexualBehaviour!BO59</f>
        <v>0.996</v>
      </c>
      <c r="BP116" s="149">
        <f>SexualBehaviour!BP59</f>
        <v>0.996</v>
      </c>
      <c r="BQ116" s="149">
        <f>SexualBehaviour!BQ59</f>
        <v>0.996</v>
      </c>
      <c r="BR116" s="149">
        <f>SexualBehaviour!BR59</f>
        <v>0.996</v>
      </c>
      <c r="BS116" s="149">
        <f>SexualBehaviour!BS59</f>
        <v>0.996</v>
      </c>
      <c r="BT116" s="149">
        <f>SexualBehaviour!BT59</f>
        <v>0.996</v>
      </c>
      <c r="BU116" s="149">
        <f>SexualBehaviour!BU59</f>
        <v>0.996</v>
      </c>
      <c r="BV116" s="149">
        <f>SexualBehaviour!BV59</f>
        <v>0.996</v>
      </c>
      <c r="BW116" s="149">
        <f>SexualBehaviour!BW59</f>
        <v>0.996</v>
      </c>
      <c r="BX116" s="149">
        <f>SexualBehaviour!BX59</f>
        <v>0.996</v>
      </c>
      <c r="BY116" s="149">
        <f>SexualBehaviour!BY59</f>
        <v>0.996</v>
      </c>
      <c r="BZ116" s="149">
        <f>SexualBehaviour!BZ59</f>
        <v>0.996</v>
      </c>
      <c r="CA116" s="149">
        <f>SexualBehaviour!CA59</f>
        <v>0.996</v>
      </c>
      <c r="CB116" s="149">
        <f>SexualBehaviour!CB59</f>
        <v>0.996</v>
      </c>
      <c r="CC116" s="149">
        <f>SexualBehaviour!CC59</f>
        <v>0.996</v>
      </c>
      <c r="CD116" s="149">
        <f>SexualBehaviour!CD59</f>
        <v>0.996</v>
      </c>
    </row>
    <row r="117" spans="1:82">
      <c r="A117" s="147" t="s">
        <v>125</v>
      </c>
      <c r="B117" s="149">
        <f>SexualBehaviour!B60</f>
        <v>0.995</v>
      </c>
      <c r="C117" s="149">
        <f>SexualBehaviour!C60</f>
        <v>0.995</v>
      </c>
      <c r="D117" s="149">
        <f>SexualBehaviour!D60</f>
        <v>0.995</v>
      </c>
      <c r="E117" s="149">
        <f>SexualBehaviour!E60</f>
        <v>0.995</v>
      </c>
      <c r="F117" s="149">
        <f>SexualBehaviour!F60</f>
        <v>0.995</v>
      </c>
      <c r="G117" s="149">
        <f>SexualBehaviour!G60</f>
        <v>0.995</v>
      </c>
      <c r="H117" s="149">
        <f>SexualBehaviour!H60</f>
        <v>0.995</v>
      </c>
      <c r="I117" s="149">
        <f>SexualBehaviour!I60</f>
        <v>0.995</v>
      </c>
      <c r="J117" s="149">
        <f>SexualBehaviour!J60</f>
        <v>0.995</v>
      </c>
      <c r="K117" s="149">
        <f>SexualBehaviour!K60</f>
        <v>0.995</v>
      </c>
      <c r="L117" s="149">
        <f>SexualBehaviour!L60</f>
        <v>0.995</v>
      </c>
      <c r="M117" s="149">
        <f>SexualBehaviour!M60</f>
        <v>0.995</v>
      </c>
      <c r="N117" s="149">
        <f>SexualBehaviour!N60</f>
        <v>0.995</v>
      </c>
      <c r="O117" s="149">
        <f>SexualBehaviour!O60</f>
        <v>0.995</v>
      </c>
      <c r="P117" s="149">
        <f>SexualBehaviour!P60</f>
        <v>0.995</v>
      </c>
      <c r="Q117" s="149">
        <f>SexualBehaviour!Q60</f>
        <v>0.995</v>
      </c>
      <c r="R117" s="149">
        <f>SexualBehaviour!R60</f>
        <v>0.995</v>
      </c>
      <c r="S117" s="149">
        <f>SexualBehaviour!S60</f>
        <v>0.995</v>
      </c>
      <c r="T117" s="149">
        <f>SexualBehaviour!T60</f>
        <v>0.995</v>
      </c>
      <c r="U117" s="149">
        <f>SexualBehaviour!U60</f>
        <v>0.995</v>
      </c>
      <c r="V117" s="149">
        <f>SexualBehaviour!V60</f>
        <v>0.995</v>
      </c>
      <c r="W117" s="149">
        <f>SexualBehaviour!W60</f>
        <v>0.995</v>
      </c>
      <c r="X117" s="149">
        <f>SexualBehaviour!X60</f>
        <v>0.995</v>
      </c>
      <c r="Y117" s="149">
        <f>SexualBehaviour!Y60</f>
        <v>0.995</v>
      </c>
      <c r="Z117" s="149">
        <f>SexualBehaviour!Z60</f>
        <v>0.995</v>
      </c>
      <c r="AA117" s="149">
        <f>SexualBehaviour!AA60</f>
        <v>0.995</v>
      </c>
      <c r="AB117" s="149">
        <f>SexualBehaviour!AB60</f>
        <v>0.995</v>
      </c>
      <c r="AC117" s="149">
        <f>SexualBehaviour!AC60</f>
        <v>0.995</v>
      </c>
      <c r="AD117" s="149">
        <f>SexualBehaviour!AD60</f>
        <v>0.995</v>
      </c>
      <c r="AE117" s="149">
        <f>SexualBehaviour!AE60</f>
        <v>0.995</v>
      </c>
      <c r="AF117" s="149">
        <f>SexualBehaviour!AF60</f>
        <v>0.995</v>
      </c>
      <c r="AG117" s="149">
        <f>SexualBehaviour!AG60</f>
        <v>0.995</v>
      </c>
      <c r="AH117" s="149">
        <f>SexualBehaviour!AH60</f>
        <v>0.995</v>
      </c>
      <c r="AI117" s="149">
        <f>SexualBehaviour!AI60</f>
        <v>0.995</v>
      </c>
      <c r="AJ117" s="149">
        <f>SexualBehaviour!AJ60</f>
        <v>0.995</v>
      </c>
      <c r="AK117" s="149">
        <f>SexualBehaviour!AK60</f>
        <v>0.995</v>
      </c>
      <c r="AL117" s="149">
        <f>SexualBehaviour!AL60</f>
        <v>0.995</v>
      </c>
      <c r="AM117" s="149">
        <f>SexualBehaviour!AM60</f>
        <v>0.995</v>
      </c>
      <c r="AN117" s="149">
        <f>SexualBehaviour!AN60</f>
        <v>0.995</v>
      </c>
      <c r="AO117" s="149">
        <f>SexualBehaviour!AO60</f>
        <v>0.995</v>
      </c>
      <c r="AP117" s="149">
        <f>SexualBehaviour!AP60</f>
        <v>0.995</v>
      </c>
      <c r="AQ117" s="149">
        <f>SexualBehaviour!AQ60</f>
        <v>0.995</v>
      </c>
      <c r="AR117" s="149">
        <f>SexualBehaviour!AR60</f>
        <v>0.995</v>
      </c>
      <c r="AS117" s="149">
        <f>SexualBehaviour!AS60</f>
        <v>0.995</v>
      </c>
      <c r="AT117" s="149">
        <f>SexualBehaviour!AT60</f>
        <v>0.995</v>
      </c>
      <c r="AU117" s="149">
        <f>SexualBehaviour!AU60</f>
        <v>0.995</v>
      </c>
      <c r="AV117" s="149">
        <f>SexualBehaviour!AV60</f>
        <v>0.995</v>
      </c>
      <c r="AW117" s="149">
        <f>SexualBehaviour!AW60</f>
        <v>0.995</v>
      </c>
      <c r="AX117" s="149">
        <f>SexualBehaviour!AX60</f>
        <v>0.995</v>
      </c>
      <c r="AY117" s="149">
        <f>SexualBehaviour!AY60</f>
        <v>0.995</v>
      </c>
      <c r="AZ117" s="149">
        <f>SexualBehaviour!AZ60</f>
        <v>0.995</v>
      </c>
      <c r="BA117" s="149">
        <f>SexualBehaviour!BA60</f>
        <v>0.995</v>
      </c>
      <c r="BB117" s="149">
        <f>SexualBehaviour!BB60</f>
        <v>0.995</v>
      </c>
      <c r="BC117" s="149">
        <f>SexualBehaviour!BC60</f>
        <v>0.995</v>
      </c>
      <c r="BD117" s="149">
        <f>SexualBehaviour!BD60</f>
        <v>0.995</v>
      </c>
      <c r="BE117" s="149">
        <f>SexualBehaviour!BE60</f>
        <v>0.995</v>
      </c>
      <c r="BF117" s="149">
        <f>SexualBehaviour!BF60</f>
        <v>0.995</v>
      </c>
      <c r="BG117" s="149">
        <f>SexualBehaviour!BG60</f>
        <v>0.995</v>
      </c>
      <c r="BH117" s="149">
        <f>SexualBehaviour!BH60</f>
        <v>0.995</v>
      </c>
      <c r="BI117" s="149">
        <f>SexualBehaviour!BI60</f>
        <v>0.995</v>
      </c>
      <c r="BJ117" s="149">
        <f>SexualBehaviour!BJ60</f>
        <v>0.995</v>
      </c>
      <c r="BK117" s="149">
        <f>SexualBehaviour!BK60</f>
        <v>0.995</v>
      </c>
      <c r="BL117" s="149">
        <f>SexualBehaviour!BL60</f>
        <v>0.995</v>
      </c>
      <c r="BM117" s="149">
        <f>SexualBehaviour!BM60</f>
        <v>0.995</v>
      </c>
      <c r="BN117" s="149">
        <f>SexualBehaviour!BN60</f>
        <v>0.995</v>
      </c>
      <c r="BO117" s="149">
        <f>SexualBehaviour!BO60</f>
        <v>0.995</v>
      </c>
      <c r="BP117" s="149">
        <f>SexualBehaviour!BP60</f>
        <v>0.995</v>
      </c>
      <c r="BQ117" s="149">
        <f>SexualBehaviour!BQ60</f>
        <v>0.995</v>
      </c>
      <c r="BR117" s="149">
        <f>SexualBehaviour!BR60</f>
        <v>0.995</v>
      </c>
      <c r="BS117" s="149">
        <f>SexualBehaviour!BS60</f>
        <v>0.995</v>
      </c>
      <c r="BT117" s="149">
        <f>SexualBehaviour!BT60</f>
        <v>0.995</v>
      </c>
      <c r="BU117" s="149">
        <f>SexualBehaviour!BU60</f>
        <v>0.995</v>
      </c>
      <c r="BV117" s="149">
        <f>SexualBehaviour!BV60</f>
        <v>0.995</v>
      </c>
      <c r="BW117" s="149">
        <f>SexualBehaviour!BW60</f>
        <v>0.995</v>
      </c>
      <c r="BX117" s="149">
        <f>SexualBehaviour!BX60</f>
        <v>0.995</v>
      </c>
      <c r="BY117" s="149">
        <f>SexualBehaviour!BY60</f>
        <v>0.995</v>
      </c>
      <c r="BZ117" s="149">
        <f>SexualBehaviour!BZ60</f>
        <v>0.995</v>
      </c>
      <c r="CA117" s="149">
        <f>SexualBehaviour!CA60</f>
        <v>0.995</v>
      </c>
      <c r="CB117" s="149">
        <f>SexualBehaviour!CB60</f>
        <v>0.995</v>
      </c>
      <c r="CC117" s="149">
        <f>SexualBehaviour!CC60</f>
        <v>0.995</v>
      </c>
      <c r="CD117" s="149">
        <f>SexualBehaviour!CD60</f>
        <v>0.995</v>
      </c>
    </row>
    <row r="118" spans="1:82">
      <c r="A118" s="147" t="s">
        <v>126</v>
      </c>
      <c r="B118" s="149">
        <f>SexualBehaviour!B61</f>
        <v>0.98499999999999999</v>
      </c>
      <c r="C118" s="149">
        <f>SexualBehaviour!C61</f>
        <v>0.98499999999999999</v>
      </c>
      <c r="D118" s="149">
        <f>SexualBehaviour!D61</f>
        <v>0.98499999999999999</v>
      </c>
      <c r="E118" s="149">
        <f>SexualBehaviour!E61</f>
        <v>0.98499999999999999</v>
      </c>
      <c r="F118" s="149">
        <f>SexualBehaviour!F61</f>
        <v>0.98499999999999999</v>
      </c>
      <c r="G118" s="149">
        <f>SexualBehaviour!G61</f>
        <v>0.98499999999999999</v>
      </c>
      <c r="H118" s="149">
        <f>SexualBehaviour!H61</f>
        <v>0.98499999999999999</v>
      </c>
      <c r="I118" s="149">
        <f>SexualBehaviour!I61</f>
        <v>0.98499999999999999</v>
      </c>
      <c r="J118" s="149">
        <f>SexualBehaviour!J61</f>
        <v>0.98499999999999999</v>
      </c>
      <c r="K118" s="149">
        <f>SexualBehaviour!K61</f>
        <v>0.98499999999999999</v>
      </c>
      <c r="L118" s="149">
        <f>SexualBehaviour!L61</f>
        <v>0.98499999999999999</v>
      </c>
      <c r="M118" s="149">
        <f>SexualBehaviour!M61</f>
        <v>0.98499999999999999</v>
      </c>
      <c r="N118" s="149">
        <f>SexualBehaviour!N61</f>
        <v>0.98499999999999999</v>
      </c>
      <c r="O118" s="149">
        <f>SexualBehaviour!O61</f>
        <v>0.98499999999999999</v>
      </c>
      <c r="P118" s="149">
        <f>SexualBehaviour!P61</f>
        <v>0.98499999999999999</v>
      </c>
      <c r="Q118" s="149">
        <f>SexualBehaviour!Q61</f>
        <v>0.98499999999999999</v>
      </c>
      <c r="R118" s="149">
        <f>SexualBehaviour!R61</f>
        <v>0.98499999999999999</v>
      </c>
      <c r="S118" s="149">
        <f>SexualBehaviour!S61</f>
        <v>0.98499999999999999</v>
      </c>
      <c r="T118" s="149">
        <f>SexualBehaviour!T61</f>
        <v>0.98499999999999999</v>
      </c>
      <c r="U118" s="149">
        <f>SexualBehaviour!U61</f>
        <v>0.98499999999999999</v>
      </c>
      <c r="V118" s="149">
        <f>SexualBehaviour!V61</f>
        <v>0.98499999999999999</v>
      </c>
      <c r="W118" s="149">
        <f>SexualBehaviour!W61</f>
        <v>0.98499999999999999</v>
      </c>
      <c r="X118" s="149">
        <f>SexualBehaviour!X61</f>
        <v>0.98499999999999999</v>
      </c>
      <c r="Y118" s="149">
        <f>SexualBehaviour!Y61</f>
        <v>0.98499999999999999</v>
      </c>
      <c r="Z118" s="149">
        <f>SexualBehaviour!Z61</f>
        <v>0.98499999999999999</v>
      </c>
      <c r="AA118" s="149">
        <f>SexualBehaviour!AA61</f>
        <v>0.98499999999999999</v>
      </c>
      <c r="AB118" s="149">
        <f>SexualBehaviour!AB61</f>
        <v>0.98499999999999999</v>
      </c>
      <c r="AC118" s="149">
        <f>SexualBehaviour!AC61</f>
        <v>0.98499999999999999</v>
      </c>
      <c r="AD118" s="149">
        <f>SexualBehaviour!AD61</f>
        <v>0.98499999999999999</v>
      </c>
      <c r="AE118" s="149">
        <f>SexualBehaviour!AE61</f>
        <v>0.98499999999999999</v>
      </c>
      <c r="AF118" s="149">
        <f>SexualBehaviour!AF61</f>
        <v>0.98499999999999999</v>
      </c>
      <c r="AG118" s="149">
        <f>SexualBehaviour!AG61</f>
        <v>0.98499999999999999</v>
      </c>
      <c r="AH118" s="149">
        <f>SexualBehaviour!AH61</f>
        <v>0.98499999999999999</v>
      </c>
      <c r="AI118" s="149">
        <f>SexualBehaviour!AI61</f>
        <v>0.98499999999999999</v>
      </c>
      <c r="AJ118" s="149">
        <f>SexualBehaviour!AJ61</f>
        <v>0.98499999999999999</v>
      </c>
      <c r="AK118" s="149">
        <f>SexualBehaviour!AK61</f>
        <v>0.98499999999999999</v>
      </c>
      <c r="AL118" s="149">
        <f>SexualBehaviour!AL61</f>
        <v>0.98499999999999999</v>
      </c>
      <c r="AM118" s="149">
        <f>SexualBehaviour!AM61</f>
        <v>0.98499999999999999</v>
      </c>
      <c r="AN118" s="149">
        <f>SexualBehaviour!AN61</f>
        <v>0.98499999999999999</v>
      </c>
      <c r="AO118" s="149">
        <f>SexualBehaviour!AO61</f>
        <v>0.98499999999999999</v>
      </c>
      <c r="AP118" s="149">
        <f>SexualBehaviour!AP61</f>
        <v>0.98499999999999999</v>
      </c>
      <c r="AQ118" s="149">
        <f>SexualBehaviour!AQ61</f>
        <v>0.98499999999999999</v>
      </c>
      <c r="AR118" s="149">
        <f>SexualBehaviour!AR61</f>
        <v>0.98499999999999999</v>
      </c>
      <c r="AS118" s="149">
        <f>SexualBehaviour!AS61</f>
        <v>0.98499999999999999</v>
      </c>
      <c r="AT118" s="149">
        <f>SexualBehaviour!AT61</f>
        <v>0.98499999999999999</v>
      </c>
      <c r="AU118" s="149">
        <f>SexualBehaviour!AU61</f>
        <v>0.98499999999999999</v>
      </c>
      <c r="AV118" s="149">
        <f>SexualBehaviour!AV61</f>
        <v>0.98499999999999999</v>
      </c>
      <c r="AW118" s="149">
        <f>SexualBehaviour!AW61</f>
        <v>0.98499999999999999</v>
      </c>
      <c r="AX118" s="149">
        <f>SexualBehaviour!AX61</f>
        <v>0.98499999999999999</v>
      </c>
      <c r="AY118" s="149">
        <f>SexualBehaviour!AY61</f>
        <v>0.98499999999999999</v>
      </c>
      <c r="AZ118" s="149">
        <f>SexualBehaviour!AZ61</f>
        <v>0.98499999999999999</v>
      </c>
      <c r="BA118" s="149">
        <f>SexualBehaviour!BA61</f>
        <v>0.98499999999999999</v>
      </c>
      <c r="BB118" s="149">
        <f>SexualBehaviour!BB61</f>
        <v>0.98499999999999999</v>
      </c>
      <c r="BC118" s="149">
        <f>SexualBehaviour!BC61</f>
        <v>0.98499999999999999</v>
      </c>
      <c r="BD118" s="149">
        <f>SexualBehaviour!BD61</f>
        <v>0.98499999999999999</v>
      </c>
      <c r="BE118" s="149">
        <f>SexualBehaviour!BE61</f>
        <v>0.98499999999999999</v>
      </c>
      <c r="BF118" s="149">
        <f>SexualBehaviour!BF61</f>
        <v>0.98499999999999999</v>
      </c>
      <c r="BG118" s="149">
        <f>SexualBehaviour!BG61</f>
        <v>0.98499999999999999</v>
      </c>
      <c r="BH118" s="149">
        <f>SexualBehaviour!BH61</f>
        <v>0.98499999999999999</v>
      </c>
      <c r="BI118" s="149">
        <f>SexualBehaviour!BI61</f>
        <v>0.98499999999999999</v>
      </c>
      <c r="BJ118" s="149">
        <f>SexualBehaviour!BJ61</f>
        <v>0.98499999999999999</v>
      </c>
      <c r="BK118" s="149">
        <f>SexualBehaviour!BK61</f>
        <v>0.98499999999999999</v>
      </c>
      <c r="BL118" s="149">
        <f>SexualBehaviour!BL61</f>
        <v>0.98499999999999999</v>
      </c>
      <c r="BM118" s="149">
        <f>SexualBehaviour!BM61</f>
        <v>0.98499999999999999</v>
      </c>
      <c r="BN118" s="149">
        <f>SexualBehaviour!BN61</f>
        <v>0.98499999999999999</v>
      </c>
      <c r="BO118" s="149">
        <f>SexualBehaviour!BO61</f>
        <v>0.98499999999999999</v>
      </c>
      <c r="BP118" s="149">
        <f>SexualBehaviour!BP61</f>
        <v>0.98499999999999999</v>
      </c>
      <c r="BQ118" s="149">
        <f>SexualBehaviour!BQ61</f>
        <v>0.98499999999999999</v>
      </c>
      <c r="BR118" s="149">
        <f>SexualBehaviour!BR61</f>
        <v>0.98499999999999999</v>
      </c>
      <c r="BS118" s="149">
        <f>SexualBehaviour!BS61</f>
        <v>0.98499999999999999</v>
      </c>
      <c r="BT118" s="149">
        <f>SexualBehaviour!BT61</f>
        <v>0.98499999999999999</v>
      </c>
      <c r="BU118" s="149">
        <f>SexualBehaviour!BU61</f>
        <v>0.98499999999999999</v>
      </c>
      <c r="BV118" s="149">
        <f>SexualBehaviour!BV61</f>
        <v>0.98499999999999999</v>
      </c>
      <c r="BW118" s="149">
        <f>SexualBehaviour!BW61</f>
        <v>0.98499999999999999</v>
      </c>
      <c r="BX118" s="149">
        <f>SexualBehaviour!BX61</f>
        <v>0.98499999999999999</v>
      </c>
      <c r="BY118" s="149">
        <f>SexualBehaviour!BY61</f>
        <v>0.98499999999999999</v>
      </c>
      <c r="BZ118" s="149">
        <f>SexualBehaviour!BZ61</f>
        <v>0.98499999999999999</v>
      </c>
      <c r="CA118" s="149">
        <f>SexualBehaviour!CA61</f>
        <v>0.98499999999999999</v>
      </c>
      <c r="CB118" s="149">
        <f>SexualBehaviour!CB61</f>
        <v>0.98499999999999999</v>
      </c>
      <c r="CC118" s="149">
        <f>SexualBehaviour!CC61</f>
        <v>0.98499999999999999</v>
      </c>
      <c r="CD118" s="149">
        <f>SexualBehaviour!CD61</f>
        <v>0.98499999999999999</v>
      </c>
    </row>
    <row r="119" spans="1:82">
      <c r="A119" s="148" t="s">
        <v>127</v>
      </c>
      <c r="B119" s="135">
        <f>SexualBehaviour!B62</f>
        <v>0.99</v>
      </c>
      <c r="C119" s="139">
        <f>SexualBehaviour!C62</f>
        <v>0.99</v>
      </c>
      <c r="D119" s="139">
        <f>SexualBehaviour!D62</f>
        <v>0.99</v>
      </c>
      <c r="E119" s="139">
        <f>SexualBehaviour!E62</f>
        <v>0.99</v>
      </c>
      <c r="F119" s="139">
        <f>SexualBehaviour!F62</f>
        <v>0.99</v>
      </c>
      <c r="G119" s="139">
        <f>SexualBehaviour!G62</f>
        <v>0.99</v>
      </c>
      <c r="H119" s="139">
        <f>SexualBehaviour!H62</f>
        <v>0.99</v>
      </c>
      <c r="I119" s="139">
        <f>SexualBehaviour!I62</f>
        <v>0.99</v>
      </c>
      <c r="J119" s="139">
        <f>SexualBehaviour!J62</f>
        <v>0.99</v>
      </c>
      <c r="K119" s="139">
        <f>SexualBehaviour!K62</f>
        <v>0.99</v>
      </c>
      <c r="L119" s="139">
        <f>SexualBehaviour!L62</f>
        <v>0.99</v>
      </c>
      <c r="M119" s="139">
        <f>SexualBehaviour!M62</f>
        <v>0.99</v>
      </c>
      <c r="N119" s="139">
        <f>SexualBehaviour!N62</f>
        <v>0.99</v>
      </c>
      <c r="O119" s="139">
        <f>SexualBehaviour!O62</f>
        <v>0.99</v>
      </c>
      <c r="P119" s="139">
        <f>SexualBehaviour!P62</f>
        <v>0.99</v>
      </c>
      <c r="Q119" s="139">
        <f>SexualBehaviour!Q62</f>
        <v>0.99</v>
      </c>
      <c r="R119" s="139">
        <f>SexualBehaviour!R62</f>
        <v>0.99</v>
      </c>
      <c r="S119" s="139">
        <f>SexualBehaviour!S62</f>
        <v>0.99</v>
      </c>
      <c r="T119" s="139">
        <f>SexualBehaviour!T62</f>
        <v>0.99</v>
      </c>
      <c r="U119" s="139">
        <f>SexualBehaviour!U62</f>
        <v>0.99</v>
      </c>
      <c r="V119" s="139">
        <f>SexualBehaviour!V62</f>
        <v>0.99</v>
      </c>
      <c r="W119" s="139">
        <f>SexualBehaviour!W62</f>
        <v>0.99</v>
      </c>
      <c r="X119" s="139">
        <f>SexualBehaviour!X62</f>
        <v>0.99</v>
      </c>
      <c r="Y119" s="139">
        <f>SexualBehaviour!Y62</f>
        <v>0.99</v>
      </c>
      <c r="Z119" s="139">
        <f>SexualBehaviour!Z62</f>
        <v>0.99</v>
      </c>
      <c r="AA119" s="139">
        <f>SexualBehaviour!AA62</f>
        <v>0.99</v>
      </c>
      <c r="AB119" s="139">
        <f>SexualBehaviour!AB62</f>
        <v>0.99</v>
      </c>
      <c r="AC119" s="139">
        <f>SexualBehaviour!AC62</f>
        <v>0.99</v>
      </c>
      <c r="AD119" s="139">
        <f>SexualBehaviour!AD62</f>
        <v>0.99</v>
      </c>
      <c r="AE119" s="139">
        <f>SexualBehaviour!AE62</f>
        <v>0.99</v>
      </c>
      <c r="AF119" s="139">
        <f>SexualBehaviour!AF62</f>
        <v>0.99</v>
      </c>
      <c r="AG119" s="139">
        <f>SexualBehaviour!AG62</f>
        <v>0.99</v>
      </c>
      <c r="AH119" s="139">
        <f>SexualBehaviour!AH62</f>
        <v>0.99</v>
      </c>
      <c r="AI119" s="139">
        <f>SexualBehaviour!AI62</f>
        <v>0.99</v>
      </c>
      <c r="AJ119" s="139">
        <f>SexualBehaviour!AJ62</f>
        <v>0.99</v>
      </c>
      <c r="AK119" s="139">
        <f>SexualBehaviour!AK62</f>
        <v>0.99</v>
      </c>
      <c r="AL119" s="139">
        <f>SexualBehaviour!AL62</f>
        <v>0.99</v>
      </c>
      <c r="AM119" s="139">
        <f>SexualBehaviour!AM62</f>
        <v>0.99</v>
      </c>
      <c r="AN119" s="139">
        <f>SexualBehaviour!AN62</f>
        <v>0.99</v>
      </c>
      <c r="AO119" s="139">
        <f>SexualBehaviour!AO62</f>
        <v>0.99</v>
      </c>
      <c r="AP119" s="139">
        <f>SexualBehaviour!AP62</f>
        <v>0.99</v>
      </c>
      <c r="AQ119" s="139">
        <f>SexualBehaviour!AQ62</f>
        <v>0.99</v>
      </c>
      <c r="AR119" s="139">
        <f>SexualBehaviour!AR62</f>
        <v>0.99</v>
      </c>
      <c r="AS119" s="139">
        <f>SexualBehaviour!AS62</f>
        <v>0.99</v>
      </c>
      <c r="AT119" s="139">
        <f>SexualBehaviour!AT62</f>
        <v>0.99</v>
      </c>
      <c r="AU119" s="139">
        <f>SexualBehaviour!AU62</f>
        <v>0.99</v>
      </c>
      <c r="AV119" s="139">
        <f>SexualBehaviour!AV62</f>
        <v>0.99</v>
      </c>
      <c r="AW119" s="139">
        <f>SexualBehaviour!AW62</f>
        <v>0.99</v>
      </c>
      <c r="AX119" s="139">
        <f>SexualBehaviour!AX62</f>
        <v>0.99</v>
      </c>
      <c r="AY119" s="139">
        <f>SexualBehaviour!AY62</f>
        <v>0.99</v>
      </c>
      <c r="AZ119" s="139">
        <f>SexualBehaviour!AZ62</f>
        <v>0.99</v>
      </c>
      <c r="BA119" s="139">
        <f>SexualBehaviour!BA62</f>
        <v>0.99</v>
      </c>
      <c r="BB119" s="139">
        <f>SexualBehaviour!BB62</f>
        <v>0.99</v>
      </c>
      <c r="BC119" s="139">
        <f>SexualBehaviour!BC62</f>
        <v>0.99</v>
      </c>
      <c r="BD119" s="139">
        <f>SexualBehaviour!BD62</f>
        <v>0.99</v>
      </c>
      <c r="BE119" s="139">
        <f>SexualBehaviour!BE62</f>
        <v>0.99</v>
      </c>
      <c r="BF119" s="139">
        <f>SexualBehaviour!BF62</f>
        <v>0.99</v>
      </c>
      <c r="BG119" s="139">
        <f>SexualBehaviour!BG62</f>
        <v>0.99</v>
      </c>
      <c r="BH119" s="139">
        <f>SexualBehaviour!BH62</f>
        <v>0.99</v>
      </c>
      <c r="BI119" s="139">
        <f>SexualBehaviour!BI62</f>
        <v>0.99</v>
      </c>
      <c r="BJ119" s="139">
        <f>SexualBehaviour!BJ62</f>
        <v>0.99</v>
      </c>
      <c r="BK119" s="139">
        <f>SexualBehaviour!BK62</f>
        <v>0.99</v>
      </c>
      <c r="BL119" s="139">
        <f>SexualBehaviour!BL62</f>
        <v>0.99</v>
      </c>
      <c r="BM119" s="139">
        <f>SexualBehaviour!BM62</f>
        <v>0.99</v>
      </c>
      <c r="BN119" s="139">
        <f>SexualBehaviour!BN62</f>
        <v>0.99</v>
      </c>
      <c r="BO119" s="139">
        <f>SexualBehaviour!BO62</f>
        <v>0.99</v>
      </c>
      <c r="BP119" s="139">
        <f>SexualBehaviour!BP62</f>
        <v>0.99</v>
      </c>
      <c r="BQ119" s="139">
        <f>SexualBehaviour!BQ62</f>
        <v>0.99</v>
      </c>
      <c r="BR119" s="139">
        <f>SexualBehaviour!BR62</f>
        <v>0.99</v>
      </c>
      <c r="BS119" s="139">
        <f>SexualBehaviour!BS62</f>
        <v>0.99</v>
      </c>
      <c r="BT119" s="139">
        <f>SexualBehaviour!BT62</f>
        <v>0.99</v>
      </c>
      <c r="BU119" s="139">
        <f>SexualBehaviour!BU62</f>
        <v>0.99</v>
      </c>
      <c r="BV119" s="139">
        <f>SexualBehaviour!BV62</f>
        <v>0.99</v>
      </c>
      <c r="BW119" s="139">
        <f>SexualBehaviour!BW62</f>
        <v>0.99</v>
      </c>
      <c r="BX119" s="139">
        <f>SexualBehaviour!BX62</f>
        <v>0.99</v>
      </c>
      <c r="BY119" s="139">
        <f>SexualBehaviour!BY62</f>
        <v>0.99</v>
      </c>
      <c r="BZ119" s="139">
        <f>SexualBehaviour!BZ62</f>
        <v>0.99</v>
      </c>
      <c r="CA119" s="139">
        <f>SexualBehaviour!CA62</f>
        <v>0.99</v>
      </c>
      <c r="CB119" s="139">
        <f>SexualBehaviour!CB62</f>
        <v>0.99</v>
      </c>
      <c r="CC119" s="139">
        <f>SexualBehaviour!CC62</f>
        <v>0.99</v>
      </c>
      <c r="CD119" s="139">
        <f>SexualBehaviour!CD62</f>
        <v>0.99</v>
      </c>
    </row>
    <row r="122" spans="1:82">
      <c r="A122" s="29" t="s">
        <v>183</v>
      </c>
      <c r="B122" s="252" t="s">
        <v>184</v>
      </c>
      <c r="C122" s="12"/>
      <c r="D122" s="136"/>
      <c r="E122" s="136"/>
      <c r="F122" s="136"/>
      <c r="G122" s="136"/>
      <c r="H122" s="12"/>
      <c r="I122" s="136"/>
      <c r="J122" s="136"/>
      <c r="K122" s="136"/>
      <c r="L122" s="136"/>
      <c r="M122" s="136"/>
      <c r="N122" s="136"/>
      <c r="O122" s="136"/>
      <c r="P122" s="136"/>
      <c r="Q122" s="136"/>
      <c r="R122" s="136"/>
      <c r="S122" s="136"/>
      <c r="T122" s="136"/>
      <c r="U122" s="136"/>
      <c r="V122" s="136"/>
      <c r="W122" s="136"/>
      <c r="X122" s="136"/>
      <c r="Y122" s="136"/>
      <c r="Z122" s="136"/>
      <c r="AA122" s="136"/>
      <c r="AB122" s="136"/>
      <c r="AC122" s="136"/>
      <c r="AD122" s="136"/>
      <c r="AE122" s="136"/>
      <c r="AF122" s="136"/>
      <c r="AG122" s="136"/>
      <c r="AH122" s="136"/>
      <c r="AI122" s="136"/>
      <c r="AJ122" s="136"/>
      <c r="AK122" s="136"/>
      <c r="AL122" s="136"/>
      <c r="AM122" s="136"/>
      <c r="AN122" s="136"/>
      <c r="AO122" s="136"/>
      <c r="AP122" s="136"/>
      <c r="AQ122" s="136"/>
      <c r="AR122" s="136"/>
      <c r="AS122" s="136"/>
      <c r="AT122" s="136"/>
      <c r="AU122" s="136"/>
      <c r="AV122" s="136"/>
      <c r="AW122" s="136"/>
      <c r="AX122" s="136"/>
      <c r="AY122" s="136"/>
      <c r="AZ122" s="23"/>
      <c r="BA122" s="136"/>
      <c r="BB122" s="136"/>
      <c r="BC122" s="136"/>
      <c r="BD122" s="136"/>
      <c r="BE122" s="136"/>
      <c r="BF122" s="136"/>
      <c r="BG122" s="136"/>
      <c r="BH122" s="136"/>
      <c r="BI122" s="136"/>
      <c r="BJ122" s="136"/>
      <c r="BK122" s="136"/>
      <c r="BL122" s="136"/>
      <c r="BM122" s="136"/>
      <c r="BN122" s="136"/>
      <c r="BO122" s="136"/>
      <c r="BP122" s="136"/>
      <c r="BQ122" s="136"/>
      <c r="BR122" s="136"/>
      <c r="BS122" s="136"/>
      <c r="BT122" s="136"/>
      <c r="BU122" s="136"/>
      <c r="BV122" s="136"/>
      <c r="BW122" s="136"/>
      <c r="BX122" s="136"/>
      <c r="BY122" s="136"/>
      <c r="BZ122" s="136"/>
      <c r="CA122" s="136"/>
      <c r="CB122" s="136"/>
      <c r="CC122" s="136"/>
      <c r="CD122" s="136"/>
    </row>
    <row r="123" spans="1:82">
      <c r="A123" s="146" t="s">
        <v>18</v>
      </c>
      <c r="B123" s="145">
        <v>1970</v>
      </c>
      <c r="C123" s="145">
        <v>1971</v>
      </c>
      <c r="D123" s="145">
        <v>1972</v>
      </c>
      <c r="E123" s="145">
        <v>1973</v>
      </c>
      <c r="F123" s="145">
        <v>1974</v>
      </c>
      <c r="G123" s="145">
        <v>1975</v>
      </c>
      <c r="H123" s="145">
        <v>1976</v>
      </c>
      <c r="I123" s="145">
        <v>1977</v>
      </c>
      <c r="J123" s="145">
        <v>1978</v>
      </c>
      <c r="K123" s="145">
        <v>1979</v>
      </c>
      <c r="L123" s="145">
        <v>1980</v>
      </c>
      <c r="M123" s="145">
        <v>1981</v>
      </c>
      <c r="N123" s="145">
        <v>1982</v>
      </c>
      <c r="O123" s="145">
        <v>1983</v>
      </c>
      <c r="P123" s="145">
        <v>1984</v>
      </c>
      <c r="Q123" s="145">
        <v>1985</v>
      </c>
      <c r="R123" s="145">
        <v>1986</v>
      </c>
      <c r="S123" s="145">
        <v>1987</v>
      </c>
      <c r="T123" s="145">
        <v>1988</v>
      </c>
      <c r="U123" s="145">
        <v>1989</v>
      </c>
      <c r="V123" s="145">
        <v>1990</v>
      </c>
      <c r="W123" s="145">
        <v>1991</v>
      </c>
      <c r="X123" s="145">
        <v>1992</v>
      </c>
      <c r="Y123" s="145">
        <v>1993</v>
      </c>
      <c r="Z123" s="145">
        <v>1994</v>
      </c>
      <c r="AA123" s="145">
        <v>1995</v>
      </c>
      <c r="AB123" s="145">
        <v>1996</v>
      </c>
      <c r="AC123" s="145">
        <v>1997</v>
      </c>
      <c r="AD123" s="145">
        <v>1998</v>
      </c>
      <c r="AE123" s="145">
        <v>1999</v>
      </c>
      <c r="AF123" s="145">
        <v>2000</v>
      </c>
      <c r="AG123" s="145">
        <v>2001</v>
      </c>
      <c r="AH123" s="145">
        <v>2002</v>
      </c>
      <c r="AI123" s="145">
        <v>2003</v>
      </c>
      <c r="AJ123" s="145">
        <v>2004</v>
      </c>
      <c r="AK123" s="145">
        <v>2005</v>
      </c>
      <c r="AL123" s="145">
        <v>2006</v>
      </c>
      <c r="AM123" s="145">
        <v>2007</v>
      </c>
      <c r="AN123" s="145">
        <v>2008</v>
      </c>
      <c r="AO123" s="145">
        <v>2009</v>
      </c>
      <c r="AP123" s="145">
        <v>2010</v>
      </c>
      <c r="AQ123" s="145">
        <v>2011</v>
      </c>
      <c r="AR123" s="145">
        <v>2012</v>
      </c>
      <c r="AS123" s="145">
        <v>2013</v>
      </c>
      <c r="AT123" s="145">
        <v>2014</v>
      </c>
      <c r="AU123" s="145">
        <v>2015</v>
      </c>
      <c r="AV123" s="145">
        <v>2016</v>
      </c>
      <c r="AW123" s="145">
        <v>2017</v>
      </c>
      <c r="AX123" s="145">
        <v>2018</v>
      </c>
      <c r="AY123" s="145">
        <v>2019</v>
      </c>
      <c r="AZ123" s="161">
        <v>2020</v>
      </c>
      <c r="BA123" s="145">
        <v>2021</v>
      </c>
      <c r="BB123" s="145">
        <v>2022</v>
      </c>
      <c r="BC123" s="145">
        <v>2023</v>
      </c>
      <c r="BD123" s="145">
        <v>2024</v>
      </c>
      <c r="BE123" s="145">
        <v>2025</v>
      </c>
      <c r="BF123" s="145">
        <v>2026</v>
      </c>
      <c r="BG123" s="145">
        <v>2027</v>
      </c>
      <c r="BH123" s="145">
        <v>2028</v>
      </c>
      <c r="BI123" s="145">
        <v>2029</v>
      </c>
      <c r="BJ123" s="145">
        <v>2030</v>
      </c>
      <c r="BK123" s="145">
        <v>2031</v>
      </c>
      <c r="BL123" s="145">
        <v>2032</v>
      </c>
      <c r="BM123" s="145">
        <v>2033</v>
      </c>
      <c r="BN123" s="145">
        <v>2034</v>
      </c>
      <c r="BO123" s="145">
        <v>2035</v>
      </c>
      <c r="BP123" s="145">
        <v>2036</v>
      </c>
      <c r="BQ123" s="145">
        <v>2037</v>
      </c>
      <c r="BR123" s="145">
        <v>2038</v>
      </c>
      <c r="BS123" s="145">
        <v>2039</v>
      </c>
      <c r="BT123" s="145">
        <v>2040</v>
      </c>
      <c r="BU123" s="145">
        <v>2041</v>
      </c>
      <c r="BV123" s="145">
        <v>2042</v>
      </c>
      <c r="BW123" s="145">
        <v>2043</v>
      </c>
      <c r="BX123" s="145">
        <v>2044</v>
      </c>
      <c r="BY123" s="145">
        <v>2045</v>
      </c>
      <c r="BZ123" s="145">
        <v>2046</v>
      </c>
      <c r="CA123" s="145">
        <v>2047</v>
      </c>
      <c r="CB123" s="145">
        <v>2048</v>
      </c>
      <c r="CC123" s="145">
        <v>2049</v>
      </c>
      <c r="CD123" s="145">
        <v>2050</v>
      </c>
    </row>
    <row r="124" spans="1:82">
      <c r="A124" s="251" t="s">
        <v>181</v>
      </c>
      <c r="B124" s="136"/>
      <c r="C124" s="63"/>
      <c r="D124" s="136"/>
      <c r="E124" s="136"/>
      <c r="F124" s="136"/>
      <c r="G124" s="136"/>
      <c r="H124" s="136"/>
      <c r="I124" s="136"/>
      <c r="J124" s="136"/>
      <c r="K124" s="136"/>
      <c r="L124" s="136"/>
      <c r="M124" s="136"/>
      <c r="N124" s="136"/>
      <c r="O124" s="136"/>
      <c r="P124" s="136"/>
      <c r="Q124" s="136"/>
      <c r="R124" s="136"/>
      <c r="S124" s="136"/>
      <c r="T124" s="12"/>
      <c r="U124" s="136"/>
      <c r="V124" s="136"/>
      <c r="W124" s="136"/>
      <c r="X124" s="136"/>
      <c r="Y124" s="136"/>
      <c r="Z124" s="136"/>
      <c r="AA124" s="136"/>
      <c r="AB124" s="136"/>
      <c r="AC124" s="136"/>
      <c r="AD124" s="136"/>
      <c r="AE124" s="136"/>
      <c r="AF124" s="136"/>
      <c r="AG124" s="136"/>
      <c r="AH124" s="136"/>
      <c r="AI124" s="136"/>
      <c r="AJ124" s="136"/>
      <c r="AK124" s="136"/>
      <c r="AL124" s="136"/>
      <c r="AM124" s="136"/>
      <c r="AN124" s="136"/>
      <c r="AO124" s="136"/>
      <c r="AP124" s="136"/>
      <c r="AQ124" s="136"/>
      <c r="AR124" s="136"/>
      <c r="AS124" s="136"/>
      <c r="AT124" s="136"/>
      <c r="AU124" s="136"/>
      <c r="AV124" s="136"/>
      <c r="AW124" s="136"/>
      <c r="AX124" s="136"/>
      <c r="AY124" s="136"/>
      <c r="AZ124" s="23"/>
      <c r="BA124" s="136"/>
      <c r="BB124" s="136"/>
      <c r="BC124" s="136"/>
      <c r="BD124" s="136"/>
      <c r="BE124" s="136"/>
      <c r="BF124" s="136"/>
      <c r="BG124" s="136"/>
      <c r="BH124" s="136"/>
      <c r="BI124" s="136"/>
      <c r="BJ124" s="136"/>
      <c r="BK124" s="136"/>
      <c r="BL124" s="136"/>
      <c r="BM124" s="136"/>
      <c r="BN124" s="136"/>
      <c r="BO124" s="136"/>
      <c r="BP124" s="136"/>
      <c r="BQ124" s="136"/>
      <c r="BR124" s="136"/>
      <c r="BS124" s="136"/>
      <c r="BT124" s="136"/>
      <c r="BU124" s="136"/>
      <c r="BV124" s="136"/>
      <c r="BW124" s="136"/>
      <c r="BX124" s="136"/>
      <c r="BY124" s="136"/>
      <c r="BZ124" s="136"/>
      <c r="CA124" s="136"/>
      <c r="CB124" s="136"/>
      <c r="CC124" s="136"/>
      <c r="CD124" s="136"/>
    </row>
    <row r="125" spans="1:82">
      <c r="A125" s="67" t="s">
        <v>14</v>
      </c>
      <c r="B125" s="128"/>
      <c r="C125" s="295"/>
      <c r="D125" s="28"/>
      <c r="E125" s="28"/>
      <c r="F125" s="28"/>
      <c r="G125" s="28"/>
      <c r="H125" s="28"/>
      <c r="I125" s="28"/>
      <c r="J125" s="28"/>
      <c r="K125" s="28"/>
      <c r="L125" s="28"/>
      <c r="M125" s="28"/>
      <c r="N125" s="28"/>
      <c r="O125" s="28"/>
      <c r="P125" s="28"/>
      <c r="Q125" s="28"/>
      <c r="R125" s="28"/>
      <c r="S125" s="28"/>
      <c r="T125" s="28"/>
      <c r="U125" s="28"/>
      <c r="V125" s="28"/>
      <c r="W125" s="28"/>
      <c r="X125" s="28"/>
      <c r="Y125" s="28"/>
      <c r="Z125" s="28"/>
      <c r="AA125" s="28"/>
      <c r="AB125" s="28"/>
      <c r="AC125" s="28"/>
      <c r="AD125" s="28"/>
      <c r="AE125" s="28"/>
      <c r="AF125" s="28"/>
      <c r="AG125" s="28"/>
      <c r="AH125" s="28"/>
      <c r="AI125" s="28"/>
      <c r="AJ125" s="28"/>
      <c r="AK125" s="28"/>
      <c r="AL125" s="28"/>
      <c r="AM125" s="28"/>
      <c r="AN125" s="28"/>
      <c r="AO125" s="28"/>
      <c r="AP125" s="28"/>
      <c r="AQ125" s="28"/>
      <c r="AR125" s="28"/>
      <c r="AS125" s="28"/>
      <c r="AT125" s="28"/>
      <c r="AU125" s="28"/>
      <c r="AV125" s="28"/>
      <c r="AW125" s="28"/>
      <c r="AX125" s="28"/>
      <c r="AY125" s="28"/>
      <c r="AZ125" s="18"/>
      <c r="BA125" s="28"/>
      <c r="BB125" s="28"/>
      <c r="BC125" s="28"/>
      <c r="BD125" s="28"/>
      <c r="BE125" s="28"/>
      <c r="BF125" s="28"/>
      <c r="BG125" s="28"/>
      <c r="BH125" s="28"/>
      <c r="BI125" s="28"/>
      <c r="BJ125" s="28"/>
      <c r="BK125" s="28"/>
      <c r="BL125" s="28"/>
      <c r="BM125" s="28"/>
      <c r="BN125" s="28"/>
      <c r="BO125" s="28"/>
      <c r="BP125" s="28"/>
      <c r="BQ125" s="28"/>
      <c r="BR125" s="28"/>
      <c r="BS125" s="28"/>
      <c r="BT125" s="28"/>
      <c r="BU125" s="28"/>
      <c r="BV125" s="28"/>
      <c r="BW125" s="28"/>
      <c r="BX125" s="28"/>
      <c r="BY125" s="28"/>
      <c r="BZ125" s="28"/>
      <c r="CA125" s="28"/>
      <c r="CB125" s="28"/>
      <c r="CC125" s="28"/>
      <c r="CD125" s="28"/>
    </row>
    <row r="126" spans="1:82">
      <c r="A126" s="58" t="s">
        <v>252</v>
      </c>
      <c r="B126" s="235">
        <f>'Screen+Treat'!B5</f>
        <v>0</v>
      </c>
      <c r="C126" s="235">
        <f>'Screen+Treat'!C5</f>
        <v>0</v>
      </c>
      <c r="D126" s="235">
        <f>'Screen+Treat'!D5</f>
        <v>0</v>
      </c>
      <c r="E126" s="235">
        <f>'Screen+Treat'!E5</f>
        <v>0</v>
      </c>
      <c r="F126" s="235">
        <f>'Screen+Treat'!F5</f>
        <v>0</v>
      </c>
      <c r="G126" s="235">
        <f>'Screen+Treat'!G5</f>
        <v>0</v>
      </c>
      <c r="H126" s="235">
        <f>'Screen+Treat'!H5</f>
        <v>0</v>
      </c>
      <c r="I126" s="235">
        <f>'Screen+Treat'!I5</f>
        <v>0</v>
      </c>
      <c r="J126" s="235">
        <f>'Screen+Treat'!J5</f>
        <v>0</v>
      </c>
      <c r="K126" s="235">
        <f>'Screen+Treat'!K5</f>
        <v>0</v>
      </c>
      <c r="L126" s="235">
        <f>'Screen+Treat'!L5</f>
        <v>0</v>
      </c>
      <c r="M126" s="235">
        <f>'Screen+Treat'!M5</f>
        <v>0</v>
      </c>
      <c r="N126" s="235">
        <f>'Screen+Treat'!N5</f>
        <v>0</v>
      </c>
      <c r="O126" s="235">
        <f>'Screen+Treat'!O5</f>
        <v>0</v>
      </c>
      <c r="P126" s="235">
        <f>'Screen+Treat'!P5</f>
        <v>0</v>
      </c>
      <c r="Q126" s="235">
        <f>'Screen+Treat'!Q5</f>
        <v>0</v>
      </c>
      <c r="R126" s="235">
        <f>'Screen+Treat'!R5</f>
        <v>0</v>
      </c>
      <c r="S126" s="235">
        <f>'Screen+Treat'!S5</f>
        <v>0</v>
      </c>
      <c r="T126" s="235">
        <f>'Screen+Treat'!T5</f>
        <v>0</v>
      </c>
      <c r="U126" s="235">
        <f>'Screen+Treat'!U5</f>
        <v>0</v>
      </c>
      <c r="V126" s="235">
        <f>'Screen+Treat'!V5</f>
        <v>0</v>
      </c>
      <c r="W126" s="235">
        <f>'Screen+Treat'!W5</f>
        <v>0</v>
      </c>
      <c r="X126" s="235">
        <f>'Screen+Treat'!X5</f>
        <v>0</v>
      </c>
      <c r="Y126" s="235">
        <f>'Screen+Treat'!Y5</f>
        <v>0</v>
      </c>
      <c r="Z126" s="235">
        <f>'Screen+Treat'!Z5</f>
        <v>0</v>
      </c>
      <c r="AA126" s="235">
        <f>'Screen+Treat'!AA5</f>
        <v>0</v>
      </c>
      <c r="AB126" s="235">
        <f>'Screen+Treat'!AB5</f>
        <v>0</v>
      </c>
      <c r="AC126" s="235">
        <f>'Screen+Treat'!AC5</f>
        <v>0</v>
      </c>
      <c r="AD126" s="235">
        <f>'Screen+Treat'!AD5</f>
        <v>0</v>
      </c>
      <c r="AE126" s="235">
        <f>'Screen+Treat'!AE5</f>
        <v>0</v>
      </c>
      <c r="AF126" s="235">
        <f>'Screen+Treat'!AF5</f>
        <v>0</v>
      </c>
      <c r="AG126" s="235">
        <f>'Screen+Treat'!AG5</f>
        <v>5.0000000000000001E-3</v>
      </c>
      <c r="AH126" s="235">
        <f>'Screen+Treat'!AH5</f>
        <v>0.01</v>
      </c>
      <c r="AI126" s="235">
        <f>'Screen+Treat'!AI5</f>
        <v>1.4999999999999999E-2</v>
      </c>
      <c r="AJ126" s="235">
        <f>'Screen+Treat'!AJ5</f>
        <v>0.02</v>
      </c>
      <c r="AK126" s="235">
        <f>'Screen+Treat'!AK5</f>
        <v>2.5000000000000001E-2</v>
      </c>
      <c r="AL126" s="235">
        <f>'Screen+Treat'!AL5</f>
        <v>0.03</v>
      </c>
      <c r="AM126" s="235">
        <f>'Screen+Treat'!AM5</f>
        <v>3.5000000000000003E-2</v>
      </c>
      <c r="AN126" s="235">
        <f>'Screen+Treat'!AN5</f>
        <v>0.04</v>
      </c>
      <c r="AO126" s="235">
        <f>'Screen+Treat'!AO5</f>
        <v>4.4999999999999998E-2</v>
      </c>
      <c r="AP126" s="235">
        <f>'Screen+Treat'!AP5</f>
        <v>0.05</v>
      </c>
      <c r="AQ126" s="235">
        <f>'Screen+Treat'!AQ5</f>
        <v>5.5E-2</v>
      </c>
      <c r="AR126" s="235">
        <f>'Screen+Treat'!AR5</f>
        <v>0.06</v>
      </c>
      <c r="AS126" s="235">
        <f>'Screen+Treat'!AS5</f>
        <v>7.0000000000000007E-2</v>
      </c>
      <c r="AT126" s="235">
        <f>'Screen+Treat'!AT5</f>
        <v>0.08</v>
      </c>
      <c r="AU126" s="235">
        <f>'Screen+Treat'!AU5</f>
        <v>0.09</v>
      </c>
      <c r="AV126" s="235">
        <f>'Screen+Treat'!AV5</f>
        <v>0.1</v>
      </c>
      <c r="AW126" s="235">
        <f>'Screen+Treat'!AW5</f>
        <v>0.1</v>
      </c>
      <c r="AX126" s="235">
        <f>'Screen+Treat'!AX5</f>
        <v>0.1</v>
      </c>
      <c r="AY126" s="235">
        <f>'Screen+Treat'!AY5</f>
        <v>0.1</v>
      </c>
      <c r="AZ126" s="235">
        <f>'Screen+Treat'!AZ5</f>
        <v>0.1</v>
      </c>
      <c r="BA126" s="235">
        <f>'Screen+Treat'!BA5</f>
        <v>0.1</v>
      </c>
      <c r="BB126" s="235">
        <f>'Screen+Treat'!BB5</f>
        <v>0.1</v>
      </c>
      <c r="BC126" s="235">
        <f>'Screen+Treat'!BC5</f>
        <v>0.1</v>
      </c>
      <c r="BD126" s="235">
        <f>'Screen+Treat'!BD5</f>
        <v>0.1</v>
      </c>
      <c r="BE126" s="235">
        <f>'Screen+Treat'!BE5</f>
        <v>0.1</v>
      </c>
      <c r="BF126" s="235">
        <f>'Screen+Treat'!BF5</f>
        <v>0.1</v>
      </c>
      <c r="BG126" s="235">
        <f>'Screen+Treat'!BG5</f>
        <v>0.1</v>
      </c>
      <c r="BH126" s="235">
        <f>'Screen+Treat'!BH5</f>
        <v>0.1</v>
      </c>
      <c r="BI126" s="235">
        <f>'Screen+Treat'!BI5</f>
        <v>0.1</v>
      </c>
      <c r="BJ126" s="235">
        <f>'Screen+Treat'!BJ5</f>
        <v>0.1</v>
      </c>
      <c r="BK126" s="235">
        <f>'Screen+Treat'!BK5</f>
        <v>0.1</v>
      </c>
      <c r="BL126" s="235">
        <f>'Screen+Treat'!BL5</f>
        <v>0.1</v>
      </c>
      <c r="BM126" s="235">
        <f>'Screen+Treat'!BM5</f>
        <v>0.1</v>
      </c>
      <c r="BN126" s="235">
        <f>'Screen+Treat'!BN5</f>
        <v>0.1</v>
      </c>
      <c r="BO126" s="235">
        <f>'Screen+Treat'!BO5</f>
        <v>0.1</v>
      </c>
      <c r="BP126" s="235">
        <f>'Screen+Treat'!BP5</f>
        <v>0.1</v>
      </c>
      <c r="BQ126" s="235">
        <f>'Screen+Treat'!BQ5</f>
        <v>0.1</v>
      </c>
      <c r="BR126" s="235">
        <f>'Screen+Treat'!BR5</f>
        <v>0.1</v>
      </c>
      <c r="BS126" s="235">
        <f>'Screen+Treat'!BS5</f>
        <v>0.1</v>
      </c>
      <c r="BT126" s="235">
        <f>'Screen+Treat'!BT5</f>
        <v>0.1</v>
      </c>
      <c r="BU126" s="235">
        <f>'Screen+Treat'!BU5</f>
        <v>0.1</v>
      </c>
      <c r="BV126" s="235">
        <f>'Screen+Treat'!BV5</f>
        <v>0.1</v>
      </c>
      <c r="BW126" s="235">
        <f>'Screen+Treat'!BW5</f>
        <v>0.1</v>
      </c>
      <c r="BX126" s="235">
        <f>'Screen+Treat'!BX5</f>
        <v>0.1</v>
      </c>
      <c r="BY126" s="235">
        <f>'Screen+Treat'!BY5</f>
        <v>0.1</v>
      </c>
      <c r="BZ126" s="235">
        <f>'Screen+Treat'!BZ5</f>
        <v>0.1</v>
      </c>
      <c r="CA126" s="235">
        <f>'Screen+Treat'!CA5</f>
        <v>0.1</v>
      </c>
      <c r="CB126" s="235">
        <f>'Screen+Treat'!CB5</f>
        <v>0.1</v>
      </c>
      <c r="CC126" s="235">
        <f>'Screen+Treat'!CC5</f>
        <v>0.1</v>
      </c>
      <c r="CD126" s="235">
        <f>'Screen+Treat'!CD5</f>
        <v>0.1</v>
      </c>
    </row>
    <row r="127" spans="1:82">
      <c r="A127" s="58" t="s">
        <v>253</v>
      </c>
      <c r="B127" s="235">
        <f>'Screen+Treat'!B6</f>
        <v>0</v>
      </c>
      <c r="C127" s="235">
        <f>'Screen+Treat'!C6</f>
        <v>0</v>
      </c>
      <c r="D127" s="235">
        <f>'Screen+Treat'!D6</f>
        <v>0</v>
      </c>
      <c r="E127" s="235">
        <f>'Screen+Treat'!E6</f>
        <v>0</v>
      </c>
      <c r="F127" s="235">
        <f>'Screen+Treat'!F6</f>
        <v>0</v>
      </c>
      <c r="G127" s="235">
        <f>'Screen+Treat'!G6</f>
        <v>0</v>
      </c>
      <c r="H127" s="235">
        <f>'Screen+Treat'!H6</f>
        <v>0</v>
      </c>
      <c r="I127" s="235">
        <f>'Screen+Treat'!I6</f>
        <v>0</v>
      </c>
      <c r="J127" s="235">
        <f>'Screen+Treat'!J6</f>
        <v>0</v>
      </c>
      <c r="K127" s="235">
        <f>'Screen+Treat'!K6</f>
        <v>0</v>
      </c>
      <c r="L127" s="235">
        <f>'Screen+Treat'!L6</f>
        <v>0</v>
      </c>
      <c r="M127" s="235">
        <f>'Screen+Treat'!M6</f>
        <v>0</v>
      </c>
      <c r="N127" s="235">
        <f>'Screen+Treat'!N6</f>
        <v>0</v>
      </c>
      <c r="O127" s="235">
        <f>'Screen+Treat'!O6</f>
        <v>0</v>
      </c>
      <c r="P127" s="235">
        <f>'Screen+Treat'!P6</f>
        <v>0</v>
      </c>
      <c r="Q127" s="235">
        <f>'Screen+Treat'!Q6</f>
        <v>0</v>
      </c>
      <c r="R127" s="235">
        <f>'Screen+Treat'!R6</f>
        <v>0</v>
      </c>
      <c r="S127" s="235">
        <f>'Screen+Treat'!S6</f>
        <v>0</v>
      </c>
      <c r="T127" s="235">
        <f>'Screen+Treat'!T6</f>
        <v>0</v>
      </c>
      <c r="U127" s="235">
        <f>'Screen+Treat'!U6</f>
        <v>0</v>
      </c>
      <c r="V127" s="235">
        <f>'Screen+Treat'!V6</f>
        <v>0</v>
      </c>
      <c r="W127" s="235">
        <f>'Screen+Treat'!W6</f>
        <v>0</v>
      </c>
      <c r="X127" s="235">
        <f>'Screen+Treat'!X6</f>
        <v>0</v>
      </c>
      <c r="Y127" s="235">
        <f>'Screen+Treat'!Y6</f>
        <v>0</v>
      </c>
      <c r="Z127" s="235">
        <f>'Screen+Treat'!Z6</f>
        <v>0</v>
      </c>
      <c r="AA127" s="235">
        <f>'Screen+Treat'!AA6</f>
        <v>0</v>
      </c>
      <c r="AB127" s="235">
        <f>'Screen+Treat'!AB6</f>
        <v>0</v>
      </c>
      <c r="AC127" s="235">
        <f>'Screen+Treat'!AC6</f>
        <v>0</v>
      </c>
      <c r="AD127" s="235">
        <f>'Screen+Treat'!AD6</f>
        <v>0</v>
      </c>
      <c r="AE127" s="235">
        <f>'Screen+Treat'!AE6</f>
        <v>0</v>
      </c>
      <c r="AF127" s="235">
        <f>'Screen+Treat'!AF6</f>
        <v>0</v>
      </c>
      <c r="AG127" s="235">
        <f>'Screen+Treat'!AG6</f>
        <v>5.0000000000000001E-3</v>
      </c>
      <c r="AH127" s="235">
        <f>'Screen+Treat'!AH6</f>
        <v>0.01</v>
      </c>
      <c r="AI127" s="235">
        <f>'Screen+Treat'!AI6</f>
        <v>1.4999999999999999E-2</v>
      </c>
      <c r="AJ127" s="235">
        <f>'Screen+Treat'!AJ6</f>
        <v>0.02</v>
      </c>
      <c r="AK127" s="235">
        <f>'Screen+Treat'!AK6</f>
        <v>2.5000000000000001E-2</v>
      </c>
      <c r="AL127" s="235">
        <f>'Screen+Treat'!AL6</f>
        <v>0.03</v>
      </c>
      <c r="AM127" s="235">
        <f>'Screen+Treat'!AM6</f>
        <v>3.5000000000000003E-2</v>
      </c>
      <c r="AN127" s="235">
        <f>'Screen+Treat'!AN6</f>
        <v>0.04</v>
      </c>
      <c r="AO127" s="235">
        <f>'Screen+Treat'!AO6</f>
        <v>4.4999999999999998E-2</v>
      </c>
      <c r="AP127" s="235">
        <f>'Screen+Treat'!AP6</f>
        <v>0.05</v>
      </c>
      <c r="AQ127" s="235">
        <f>'Screen+Treat'!AQ6</f>
        <v>5.5E-2</v>
      </c>
      <c r="AR127" s="235">
        <f>'Screen+Treat'!AR6</f>
        <v>0.06</v>
      </c>
      <c r="AS127" s="235">
        <f>'Screen+Treat'!AS6</f>
        <v>7.0000000000000007E-2</v>
      </c>
      <c r="AT127" s="235">
        <f>'Screen+Treat'!AT6</f>
        <v>0.08</v>
      </c>
      <c r="AU127" s="235">
        <f>'Screen+Treat'!AU6</f>
        <v>0.09</v>
      </c>
      <c r="AV127" s="235">
        <f>'Screen+Treat'!AV6</f>
        <v>0.1</v>
      </c>
      <c r="AW127" s="235">
        <f>'Screen+Treat'!AW6</f>
        <v>0.1</v>
      </c>
      <c r="AX127" s="235">
        <f>'Screen+Treat'!AX6</f>
        <v>0.1</v>
      </c>
      <c r="AY127" s="235">
        <f>'Screen+Treat'!AY6</f>
        <v>0.1</v>
      </c>
      <c r="AZ127" s="235">
        <f>'Screen+Treat'!AZ6</f>
        <v>0.1</v>
      </c>
      <c r="BA127" s="235">
        <f>'Screen+Treat'!BA6</f>
        <v>0.1</v>
      </c>
      <c r="BB127" s="235">
        <f>'Screen+Treat'!BB6</f>
        <v>0.1</v>
      </c>
      <c r="BC127" s="235">
        <f>'Screen+Treat'!BC6</f>
        <v>0.1</v>
      </c>
      <c r="BD127" s="235">
        <f>'Screen+Treat'!BD6</f>
        <v>0.1</v>
      </c>
      <c r="BE127" s="235">
        <f>'Screen+Treat'!BE6</f>
        <v>0.1</v>
      </c>
      <c r="BF127" s="235">
        <f>'Screen+Treat'!BF6</f>
        <v>0.1</v>
      </c>
      <c r="BG127" s="235">
        <f>'Screen+Treat'!BG6</f>
        <v>0.1</v>
      </c>
      <c r="BH127" s="235">
        <f>'Screen+Treat'!BH6</f>
        <v>0.1</v>
      </c>
      <c r="BI127" s="235">
        <f>'Screen+Treat'!BI6</f>
        <v>0.1</v>
      </c>
      <c r="BJ127" s="235">
        <f>'Screen+Treat'!BJ6</f>
        <v>0.1</v>
      </c>
      <c r="BK127" s="235">
        <f>'Screen+Treat'!BK6</f>
        <v>0.1</v>
      </c>
      <c r="BL127" s="235">
        <f>'Screen+Treat'!BL6</f>
        <v>0.1</v>
      </c>
      <c r="BM127" s="235">
        <f>'Screen+Treat'!BM6</f>
        <v>0.1</v>
      </c>
      <c r="BN127" s="235">
        <f>'Screen+Treat'!BN6</f>
        <v>0.1</v>
      </c>
      <c r="BO127" s="235">
        <f>'Screen+Treat'!BO6</f>
        <v>0.1</v>
      </c>
      <c r="BP127" s="235">
        <f>'Screen+Treat'!BP6</f>
        <v>0.1</v>
      </c>
      <c r="BQ127" s="235">
        <f>'Screen+Treat'!BQ6</f>
        <v>0.1</v>
      </c>
      <c r="BR127" s="235">
        <f>'Screen+Treat'!BR6</f>
        <v>0.1</v>
      </c>
      <c r="BS127" s="235">
        <f>'Screen+Treat'!BS6</f>
        <v>0.1</v>
      </c>
      <c r="BT127" s="235">
        <f>'Screen+Treat'!BT6</f>
        <v>0.1</v>
      </c>
      <c r="BU127" s="235">
        <f>'Screen+Treat'!BU6</f>
        <v>0.1</v>
      </c>
      <c r="BV127" s="235">
        <f>'Screen+Treat'!BV6</f>
        <v>0.1</v>
      </c>
      <c r="BW127" s="235">
        <f>'Screen+Treat'!BW6</f>
        <v>0.1</v>
      </c>
      <c r="BX127" s="235">
        <f>'Screen+Treat'!BX6</f>
        <v>0.1</v>
      </c>
      <c r="BY127" s="235">
        <f>'Screen+Treat'!BY6</f>
        <v>0.1</v>
      </c>
      <c r="BZ127" s="235">
        <f>'Screen+Treat'!BZ6</f>
        <v>0.1</v>
      </c>
      <c r="CA127" s="235">
        <f>'Screen+Treat'!CA6</f>
        <v>0.1</v>
      </c>
      <c r="CB127" s="235">
        <f>'Screen+Treat'!CB6</f>
        <v>0.1</v>
      </c>
      <c r="CC127" s="235">
        <f>'Screen+Treat'!CC6</f>
        <v>0.1</v>
      </c>
      <c r="CD127" s="235">
        <f>'Screen+Treat'!CD6</f>
        <v>0.1</v>
      </c>
    </row>
    <row r="128" spans="1:82">
      <c r="A128" s="58" t="s">
        <v>254</v>
      </c>
      <c r="B128" s="235">
        <f>'Screen+Treat'!B7</f>
        <v>0.1</v>
      </c>
      <c r="C128" s="235">
        <f>'Screen+Treat'!C7</f>
        <v>0.1</v>
      </c>
      <c r="D128" s="235">
        <f>'Screen+Treat'!D7</f>
        <v>0.1</v>
      </c>
      <c r="E128" s="235">
        <f>'Screen+Treat'!E7</f>
        <v>0.1</v>
      </c>
      <c r="F128" s="235">
        <f>'Screen+Treat'!F7</f>
        <v>0.1</v>
      </c>
      <c r="G128" s="235">
        <f>'Screen+Treat'!G7</f>
        <v>0.1</v>
      </c>
      <c r="H128" s="235">
        <f>'Screen+Treat'!H7</f>
        <v>0.1</v>
      </c>
      <c r="I128" s="235">
        <f>'Screen+Treat'!I7</f>
        <v>0.1</v>
      </c>
      <c r="J128" s="235">
        <f>'Screen+Treat'!J7</f>
        <v>0.1</v>
      </c>
      <c r="K128" s="235">
        <f>'Screen+Treat'!K7</f>
        <v>0.1</v>
      </c>
      <c r="L128" s="235">
        <f>'Screen+Treat'!L7</f>
        <v>0.1</v>
      </c>
      <c r="M128" s="235">
        <f>'Screen+Treat'!M7</f>
        <v>0.1</v>
      </c>
      <c r="N128" s="235">
        <f>'Screen+Treat'!N7</f>
        <v>0.1</v>
      </c>
      <c r="O128" s="235">
        <f>'Screen+Treat'!O7</f>
        <v>0.1</v>
      </c>
      <c r="P128" s="235">
        <f>'Screen+Treat'!P7</f>
        <v>0.1</v>
      </c>
      <c r="Q128" s="235">
        <f>'Screen+Treat'!Q7</f>
        <v>0.1</v>
      </c>
      <c r="R128" s="235">
        <f>'Screen+Treat'!R7</f>
        <v>0.1</v>
      </c>
      <c r="S128" s="235">
        <f>'Screen+Treat'!S7</f>
        <v>0.1</v>
      </c>
      <c r="T128" s="235">
        <f>'Screen+Treat'!T7</f>
        <v>0.1</v>
      </c>
      <c r="U128" s="235">
        <f>'Screen+Treat'!U7</f>
        <v>0.1</v>
      </c>
      <c r="V128" s="235">
        <f>'Screen+Treat'!V7</f>
        <v>0.1</v>
      </c>
      <c r="W128" s="235">
        <f>'Screen+Treat'!W7</f>
        <v>0.1</v>
      </c>
      <c r="X128" s="235">
        <f>'Screen+Treat'!X7</f>
        <v>0.1</v>
      </c>
      <c r="Y128" s="235">
        <f>'Screen+Treat'!Y7</f>
        <v>0.1</v>
      </c>
      <c r="Z128" s="235">
        <f>'Screen+Treat'!Z7</f>
        <v>0.1</v>
      </c>
      <c r="AA128" s="235">
        <f>'Screen+Treat'!AA7</f>
        <v>0.1</v>
      </c>
      <c r="AB128" s="235">
        <f>'Screen+Treat'!AB7</f>
        <v>0.1</v>
      </c>
      <c r="AC128" s="235">
        <f>'Screen+Treat'!AC7</f>
        <v>0.1</v>
      </c>
      <c r="AD128" s="235">
        <f>'Screen+Treat'!AD7</f>
        <v>0.1</v>
      </c>
      <c r="AE128" s="235">
        <f>'Screen+Treat'!AE7</f>
        <v>0.1</v>
      </c>
      <c r="AF128" s="235">
        <f>'Screen+Treat'!AF7</f>
        <v>0.1</v>
      </c>
      <c r="AG128" s="235">
        <f>'Screen+Treat'!AG7</f>
        <v>0.105</v>
      </c>
      <c r="AH128" s="235">
        <f>'Screen+Treat'!AH7</f>
        <v>0.11</v>
      </c>
      <c r="AI128" s="235">
        <f>'Screen+Treat'!AI7</f>
        <v>0.115</v>
      </c>
      <c r="AJ128" s="235">
        <f>'Screen+Treat'!AJ7</f>
        <v>0.12</v>
      </c>
      <c r="AK128" s="235">
        <f>'Screen+Treat'!AK7</f>
        <v>0.125</v>
      </c>
      <c r="AL128" s="235">
        <f>'Screen+Treat'!AL7</f>
        <v>0.13</v>
      </c>
      <c r="AM128" s="235">
        <f>'Screen+Treat'!AM7</f>
        <v>0.13500000000000001</v>
      </c>
      <c r="AN128" s="235">
        <f>'Screen+Treat'!AN7</f>
        <v>0.14000000000000001</v>
      </c>
      <c r="AO128" s="235">
        <f>'Screen+Treat'!AO7</f>
        <v>0.14499999999999999</v>
      </c>
      <c r="AP128" s="235">
        <f>'Screen+Treat'!AP7</f>
        <v>0.15</v>
      </c>
      <c r="AQ128" s="235">
        <f>'Screen+Treat'!AQ7</f>
        <v>0.155</v>
      </c>
      <c r="AR128" s="235">
        <f>'Screen+Treat'!AR7</f>
        <v>0.16</v>
      </c>
      <c r="AS128" s="235">
        <f>'Screen+Treat'!AS7</f>
        <v>0.16500000000000001</v>
      </c>
      <c r="AT128" s="235">
        <f>'Screen+Treat'!AT7</f>
        <v>0.17</v>
      </c>
      <c r="AU128" s="235">
        <f>'Screen+Treat'!AU7</f>
        <v>0.17499999999999999</v>
      </c>
      <c r="AV128" s="235">
        <f>'Screen+Treat'!AV7</f>
        <v>0.18</v>
      </c>
      <c r="AW128" s="235">
        <f>'Screen+Treat'!AW7</f>
        <v>0.18</v>
      </c>
      <c r="AX128" s="235">
        <f>'Screen+Treat'!AX7</f>
        <v>0.18</v>
      </c>
      <c r="AY128" s="235">
        <f>'Screen+Treat'!AY7</f>
        <v>0.18</v>
      </c>
      <c r="AZ128" s="235">
        <f>'Screen+Treat'!AZ7</f>
        <v>0.18</v>
      </c>
      <c r="BA128" s="235">
        <f>'Screen+Treat'!BA7</f>
        <v>0.18</v>
      </c>
      <c r="BB128" s="235">
        <f>'Screen+Treat'!BB7</f>
        <v>0.18</v>
      </c>
      <c r="BC128" s="235">
        <f>'Screen+Treat'!BC7</f>
        <v>0.18</v>
      </c>
      <c r="BD128" s="235">
        <f>'Screen+Treat'!BD7</f>
        <v>0.18</v>
      </c>
      <c r="BE128" s="235">
        <f>'Screen+Treat'!BE7</f>
        <v>0.18</v>
      </c>
      <c r="BF128" s="235">
        <f>'Screen+Treat'!BF7</f>
        <v>0.18</v>
      </c>
      <c r="BG128" s="235">
        <f>'Screen+Treat'!BG7</f>
        <v>0.18</v>
      </c>
      <c r="BH128" s="235">
        <f>'Screen+Treat'!BH7</f>
        <v>0.18</v>
      </c>
      <c r="BI128" s="235">
        <f>'Screen+Treat'!BI7</f>
        <v>0.18</v>
      </c>
      <c r="BJ128" s="235">
        <f>'Screen+Treat'!BJ7</f>
        <v>0.18</v>
      </c>
      <c r="BK128" s="235">
        <f>'Screen+Treat'!BK7</f>
        <v>0.18</v>
      </c>
      <c r="BL128" s="235">
        <f>'Screen+Treat'!BL7</f>
        <v>0.18</v>
      </c>
      <c r="BM128" s="235">
        <f>'Screen+Treat'!BM7</f>
        <v>0.18</v>
      </c>
      <c r="BN128" s="235">
        <f>'Screen+Treat'!BN7</f>
        <v>0.18</v>
      </c>
      <c r="BO128" s="235">
        <f>'Screen+Treat'!BO7</f>
        <v>0.18</v>
      </c>
      <c r="BP128" s="235">
        <f>'Screen+Treat'!BP7</f>
        <v>0.18</v>
      </c>
      <c r="BQ128" s="235">
        <f>'Screen+Treat'!BQ7</f>
        <v>0.18</v>
      </c>
      <c r="BR128" s="235">
        <f>'Screen+Treat'!BR7</f>
        <v>0.18</v>
      </c>
      <c r="BS128" s="235">
        <f>'Screen+Treat'!BS7</f>
        <v>0.18</v>
      </c>
      <c r="BT128" s="235">
        <f>'Screen+Treat'!BT7</f>
        <v>0.18</v>
      </c>
      <c r="BU128" s="235">
        <f>'Screen+Treat'!BU7</f>
        <v>0.18</v>
      </c>
      <c r="BV128" s="235">
        <f>'Screen+Treat'!BV7</f>
        <v>0.18</v>
      </c>
      <c r="BW128" s="235">
        <f>'Screen+Treat'!BW7</f>
        <v>0.18</v>
      </c>
      <c r="BX128" s="235">
        <f>'Screen+Treat'!BX7</f>
        <v>0.18</v>
      </c>
      <c r="BY128" s="235">
        <f>'Screen+Treat'!BY7</f>
        <v>0.18</v>
      </c>
      <c r="BZ128" s="235">
        <f>'Screen+Treat'!BZ7</f>
        <v>0.18</v>
      </c>
      <c r="CA128" s="235">
        <f>'Screen+Treat'!CA7</f>
        <v>0.18</v>
      </c>
      <c r="CB128" s="235">
        <f>'Screen+Treat'!CB7</f>
        <v>0.18</v>
      </c>
      <c r="CC128" s="235">
        <f>'Screen+Treat'!CC7</f>
        <v>0.18</v>
      </c>
      <c r="CD128" s="235">
        <f>'Screen+Treat'!CD7</f>
        <v>0.18</v>
      </c>
    </row>
    <row r="129" spans="1:82">
      <c r="A129" s="188" t="s">
        <v>255</v>
      </c>
      <c r="B129" s="235">
        <f>'Screen+Treat'!B8</f>
        <v>0</v>
      </c>
      <c r="C129" s="235">
        <f>'Screen+Treat'!C8</f>
        <v>0</v>
      </c>
      <c r="D129" s="235">
        <f>'Screen+Treat'!D8</f>
        <v>0</v>
      </c>
      <c r="E129" s="235">
        <f>'Screen+Treat'!E8</f>
        <v>0</v>
      </c>
      <c r="F129" s="235">
        <f>'Screen+Treat'!F8</f>
        <v>0</v>
      </c>
      <c r="G129" s="235">
        <f>'Screen+Treat'!G8</f>
        <v>0</v>
      </c>
      <c r="H129" s="235">
        <f>'Screen+Treat'!H8</f>
        <v>0</v>
      </c>
      <c r="I129" s="235">
        <f>'Screen+Treat'!I8</f>
        <v>0</v>
      </c>
      <c r="J129" s="235">
        <f>'Screen+Treat'!J8</f>
        <v>0</v>
      </c>
      <c r="K129" s="235">
        <f>'Screen+Treat'!K8</f>
        <v>0</v>
      </c>
      <c r="L129" s="235">
        <f>'Screen+Treat'!L8</f>
        <v>0</v>
      </c>
      <c r="M129" s="235">
        <f>'Screen+Treat'!M8</f>
        <v>0</v>
      </c>
      <c r="N129" s="235">
        <f>'Screen+Treat'!N8</f>
        <v>0</v>
      </c>
      <c r="O129" s="235">
        <f>'Screen+Treat'!O8</f>
        <v>0</v>
      </c>
      <c r="P129" s="235">
        <f>'Screen+Treat'!P8</f>
        <v>0</v>
      </c>
      <c r="Q129" s="235">
        <f>'Screen+Treat'!Q8</f>
        <v>0</v>
      </c>
      <c r="R129" s="235">
        <f>'Screen+Treat'!R8</f>
        <v>0</v>
      </c>
      <c r="S129" s="235">
        <f>'Screen+Treat'!S8</f>
        <v>0</v>
      </c>
      <c r="T129" s="235">
        <f>'Screen+Treat'!T8</f>
        <v>0</v>
      </c>
      <c r="U129" s="235">
        <f>'Screen+Treat'!U8</f>
        <v>0</v>
      </c>
      <c r="V129" s="235">
        <f>'Screen+Treat'!V8</f>
        <v>0</v>
      </c>
      <c r="W129" s="235">
        <f>'Screen+Treat'!W8</f>
        <v>0</v>
      </c>
      <c r="X129" s="235">
        <f>'Screen+Treat'!X8</f>
        <v>0</v>
      </c>
      <c r="Y129" s="235">
        <f>'Screen+Treat'!Y8</f>
        <v>0</v>
      </c>
      <c r="Z129" s="235">
        <f>'Screen+Treat'!Z8</f>
        <v>0</v>
      </c>
      <c r="AA129" s="235">
        <f>'Screen+Treat'!AA8</f>
        <v>0</v>
      </c>
      <c r="AB129" s="235">
        <f>'Screen+Treat'!AB8</f>
        <v>0</v>
      </c>
      <c r="AC129" s="235">
        <f>'Screen+Treat'!AC8</f>
        <v>0</v>
      </c>
      <c r="AD129" s="235">
        <f>'Screen+Treat'!AD8</f>
        <v>0</v>
      </c>
      <c r="AE129" s="235">
        <f>'Screen+Treat'!AE8</f>
        <v>0</v>
      </c>
      <c r="AF129" s="235">
        <f>'Screen+Treat'!AF8</f>
        <v>0</v>
      </c>
      <c r="AG129" s="235">
        <f>'Screen+Treat'!AG8</f>
        <v>0</v>
      </c>
      <c r="AH129" s="235">
        <f>'Screen+Treat'!AH8</f>
        <v>0</v>
      </c>
      <c r="AI129" s="235">
        <f>'Screen+Treat'!AI8</f>
        <v>0</v>
      </c>
      <c r="AJ129" s="235">
        <f>'Screen+Treat'!AJ8</f>
        <v>0</v>
      </c>
      <c r="AK129" s="235">
        <f>'Screen+Treat'!AK8</f>
        <v>0</v>
      </c>
      <c r="AL129" s="235">
        <f>'Screen+Treat'!AL8</f>
        <v>0</v>
      </c>
      <c r="AM129" s="235">
        <f>'Screen+Treat'!AM8</f>
        <v>0</v>
      </c>
      <c r="AN129" s="235">
        <f>'Screen+Treat'!AN8</f>
        <v>0</v>
      </c>
      <c r="AO129" s="235">
        <f>'Screen+Treat'!AO8</f>
        <v>0</v>
      </c>
      <c r="AP129" s="235">
        <f>'Screen+Treat'!AP8</f>
        <v>0</v>
      </c>
      <c r="AQ129" s="235">
        <f>'Screen+Treat'!AQ8</f>
        <v>0</v>
      </c>
      <c r="AR129" s="235">
        <f>'Screen+Treat'!AR8</f>
        <v>0</v>
      </c>
      <c r="AS129" s="235">
        <f>'Screen+Treat'!AS8</f>
        <v>0</v>
      </c>
      <c r="AT129" s="235">
        <f>'Screen+Treat'!AT8</f>
        <v>0</v>
      </c>
      <c r="AU129" s="235">
        <f>'Screen+Treat'!AU8</f>
        <v>0</v>
      </c>
      <c r="AV129" s="235">
        <f>'Screen+Treat'!AV8</f>
        <v>0</v>
      </c>
      <c r="AW129" s="235">
        <f>'Screen+Treat'!AW8</f>
        <v>0</v>
      </c>
      <c r="AX129" s="235">
        <f>'Screen+Treat'!AX8</f>
        <v>0</v>
      </c>
      <c r="AY129" s="235">
        <f>'Screen+Treat'!AY8</f>
        <v>0</v>
      </c>
      <c r="AZ129" s="235">
        <f>'Screen+Treat'!AZ8</f>
        <v>0</v>
      </c>
      <c r="BA129" s="235">
        <f>'Screen+Treat'!BA8</f>
        <v>0</v>
      </c>
      <c r="BB129" s="235">
        <f>'Screen+Treat'!BB8</f>
        <v>0</v>
      </c>
      <c r="BC129" s="235">
        <f>'Screen+Treat'!BC8</f>
        <v>0</v>
      </c>
      <c r="BD129" s="235">
        <f>'Screen+Treat'!BD8</f>
        <v>0</v>
      </c>
      <c r="BE129" s="235">
        <f>'Screen+Treat'!BE8</f>
        <v>0</v>
      </c>
      <c r="BF129" s="235">
        <f>'Screen+Treat'!BF8</f>
        <v>0</v>
      </c>
      <c r="BG129" s="235">
        <f>'Screen+Treat'!BG8</f>
        <v>0</v>
      </c>
      <c r="BH129" s="235">
        <f>'Screen+Treat'!BH8</f>
        <v>0</v>
      </c>
      <c r="BI129" s="235">
        <f>'Screen+Treat'!BI8</f>
        <v>0</v>
      </c>
      <c r="BJ129" s="235">
        <f>'Screen+Treat'!BJ8</f>
        <v>0</v>
      </c>
      <c r="BK129" s="235">
        <f>'Screen+Treat'!BK8</f>
        <v>0</v>
      </c>
      <c r="BL129" s="235">
        <f>'Screen+Treat'!BL8</f>
        <v>0</v>
      </c>
      <c r="BM129" s="235">
        <f>'Screen+Treat'!BM8</f>
        <v>0</v>
      </c>
      <c r="BN129" s="235">
        <f>'Screen+Treat'!BN8</f>
        <v>0</v>
      </c>
      <c r="BO129" s="235">
        <f>'Screen+Treat'!BO8</f>
        <v>0</v>
      </c>
      <c r="BP129" s="235">
        <f>'Screen+Treat'!BP8</f>
        <v>0</v>
      </c>
      <c r="BQ129" s="235">
        <f>'Screen+Treat'!BQ8</f>
        <v>0</v>
      </c>
      <c r="BR129" s="235">
        <f>'Screen+Treat'!BR8</f>
        <v>0</v>
      </c>
      <c r="BS129" s="235">
        <f>'Screen+Treat'!BS8</f>
        <v>0</v>
      </c>
      <c r="BT129" s="235">
        <f>'Screen+Treat'!BT8</f>
        <v>0</v>
      </c>
      <c r="BU129" s="235">
        <f>'Screen+Treat'!BU8</f>
        <v>0</v>
      </c>
      <c r="BV129" s="235">
        <f>'Screen+Treat'!BV8</f>
        <v>0</v>
      </c>
      <c r="BW129" s="235">
        <f>'Screen+Treat'!BW8</f>
        <v>0</v>
      </c>
      <c r="BX129" s="235">
        <f>'Screen+Treat'!BX8</f>
        <v>0</v>
      </c>
      <c r="BY129" s="235">
        <f>'Screen+Treat'!BY8</f>
        <v>0</v>
      </c>
      <c r="BZ129" s="235">
        <f>'Screen+Treat'!BZ8</f>
        <v>0</v>
      </c>
      <c r="CA129" s="235">
        <f>'Screen+Treat'!CA8</f>
        <v>0</v>
      </c>
      <c r="CB129" s="235">
        <f>'Screen+Treat'!CB8</f>
        <v>0</v>
      </c>
      <c r="CC129" s="235">
        <f>'Screen+Treat'!CC8</f>
        <v>0</v>
      </c>
      <c r="CD129" s="235">
        <f>'Screen+Treat'!CD8</f>
        <v>0</v>
      </c>
    </row>
    <row r="130" spans="1:82">
      <c r="A130" s="34"/>
      <c r="B130" s="136"/>
      <c r="C130" s="136"/>
      <c r="D130" s="136"/>
      <c r="E130" s="136"/>
      <c r="F130" s="136"/>
      <c r="G130" s="136"/>
      <c r="H130" s="136"/>
      <c r="I130" s="136"/>
      <c r="J130" s="136"/>
      <c r="K130" s="136"/>
      <c r="L130" s="136"/>
      <c r="M130" s="136"/>
      <c r="N130" s="136"/>
      <c r="O130" s="136"/>
      <c r="P130" s="136"/>
      <c r="Q130" s="136"/>
      <c r="R130" s="136"/>
      <c r="S130" s="136"/>
      <c r="T130" s="136"/>
      <c r="U130" s="136"/>
      <c r="V130" s="136"/>
      <c r="W130" s="136"/>
      <c r="X130" s="136"/>
      <c r="Y130" s="136"/>
      <c r="Z130" s="136"/>
      <c r="AA130" s="136"/>
      <c r="AB130" s="136"/>
      <c r="AC130" s="136"/>
      <c r="AD130" s="136"/>
      <c r="AE130" s="136"/>
      <c r="AF130" s="136"/>
      <c r="AG130" s="136"/>
      <c r="AH130" s="136"/>
      <c r="AI130" s="136"/>
      <c r="AJ130" s="136"/>
      <c r="AK130" s="136"/>
      <c r="AL130" s="136"/>
      <c r="AM130" s="136"/>
      <c r="AN130" s="136"/>
      <c r="AO130" s="136"/>
      <c r="AP130" s="136"/>
      <c r="AQ130" s="136"/>
      <c r="AR130" s="136"/>
      <c r="AS130" s="136"/>
      <c r="AT130" s="136"/>
      <c r="AU130" s="136"/>
      <c r="AV130" s="136"/>
      <c r="AW130" s="136"/>
      <c r="AX130" s="136"/>
      <c r="AY130" s="136"/>
      <c r="AZ130" s="136"/>
      <c r="BA130" s="136"/>
      <c r="BB130" s="136"/>
      <c r="BC130" s="136"/>
      <c r="BD130" s="136"/>
      <c r="BE130" s="136"/>
      <c r="BF130" s="136"/>
      <c r="BG130" s="136"/>
      <c r="BH130" s="136"/>
      <c r="BI130" s="136"/>
      <c r="BJ130" s="136"/>
      <c r="BK130" s="136"/>
      <c r="BL130" s="136"/>
      <c r="BM130" s="136"/>
      <c r="BN130" s="136"/>
      <c r="BO130" s="136"/>
      <c r="BP130" s="136"/>
      <c r="BQ130" s="136"/>
      <c r="BR130" s="136"/>
      <c r="BS130" s="136"/>
      <c r="BT130" s="136"/>
      <c r="BU130" s="136"/>
      <c r="BV130" s="136"/>
      <c r="BW130" s="136"/>
      <c r="BX130" s="136"/>
      <c r="BY130" s="136"/>
      <c r="BZ130" s="136"/>
      <c r="CA130" s="136"/>
      <c r="CB130" s="136"/>
      <c r="CC130" s="136"/>
      <c r="CD130" s="136"/>
    </row>
    <row r="131" spans="1:82">
      <c r="A131" s="40" t="s">
        <v>17</v>
      </c>
      <c r="B131" s="136"/>
      <c r="C131" s="136"/>
      <c r="D131" s="136"/>
      <c r="E131" s="136"/>
      <c r="F131" s="136"/>
      <c r="G131" s="136"/>
      <c r="H131" s="136"/>
      <c r="I131" s="136"/>
      <c r="J131" s="136"/>
      <c r="K131" s="136"/>
      <c r="L131" s="136"/>
      <c r="M131" s="136"/>
      <c r="N131" s="136"/>
      <c r="O131" s="136"/>
      <c r="P131" s="136"/>
      <c r="Q131" s="136"/>
      <c r="R131" s="136"/>
      <c r="S131" s="136"/>
      <c r="T131" s="136"/>
      <c r="U131" s="136"/>
      <c r="V131" s="136"/>
      <c r="W131" s="136"/>
      <c r="X131" s="136"/>
      <c r="Y131" s="136"/>
      <c r="Z131" s="136"/>
      <c r="AA131" s="136"/>
      <c r="AB131" s="136"/>
      <c r="AC131" s="136"/>
      <c r="AD131" s="136"/>
      <c r="AE131" s="136"/>
      <c r="AF131" s="136"/>
      <c r="AG131" s="136"/>
      <c r="AH131" s="136"/>
      <c r="AI131" s="136"/>
      <c r="AJ131" s="136"/>
      <c r="AK131" s="136"/>
      <c r="AL131" s="136"/>
      <c r="AM131" s="136"/>
      <c r="AN131" s="136"/>
      <c r="AO131" s="136"/>
      <c r="AP131" s="136"/>
      <c r="AQ131" s="136"/>
      <c r="AR131" s="136"/>
      <c r="AS131" s="136"/>
      <c r="AT131" s="136"/>
      <c r="AU131" s="136"/>
      <c r="AV131" s="136"/>
      <c r="AW131" s="136"/>
      <c r="AX131" s="136"/>
      <c r="AY131" s="136"/>
      <c r="AZ131" s="136"/>
      <c r="BA131" s="136"/>
      <c r="BB131" s="136"/>
      <c r="BC131" s="136"/>
      <c r="BD131" s="136"/>
      <c r="BE131" s="136"/>
      <c r="BF131" s="136"/>
      <c r="BG131" s="136"/>
      <c r="BH131" s="136"/>
      <c r="BI131" s="136"/>
      <c r="BJ131" s="136"/>
      <c r="BK131" s="136"/>
      <c r="BL131" s="136"/>
      <c r="BM131" s="136"/>
      <c r="BN131" s="136"/>
      <c r="BO131" s="136"/>
      <c r="BP131" s="136"/>
      <c r="BQ131" s="136"/>
      <c r="BR131" s="136"/>
      <c r="BS131" s="136"/>
      <c r="BT131" s="136"/>
      <c r="BU131" s="136"/>
      <c r="BV131" s="136"/>
      <c r="BW131" s="136"/>
      <c r="BX131" s="136"/>
      <c r="BY131" s="136"/>
      <c r="BZ131" s="136"/>
      <c r="CA131" s="136"/>
      <c r="CB131" s="136"/>
      <c r="CC131" s="136"/>
      <c r="CD131" s="136"/>
    </row>
    <row r="132" spans="1:82">
      <c r="A132" s="137" t="s">
        <v>256</v>
      </c>
      <c r="B132" s="228">
        <f>'Screen+Treat'!B11</f>
        <v>0</v>
      </c>
      <c r="C132" s="228">
        <f>'Screen+Treat'!C11</f>
        <v>0</v>
      </c>
      <c r="D132" s="228">
        <f>'Screen+Treat'!D11</f>
        <v>0</v>
      </c>
      <c r="E132" s="228">
        <f>'Screen+Treat'!E11</f>
        <v>0</v>
      </c>
      <c r="F132" s="228">
        <f>'Screen+Treat'!F11</f>
        <v>0</v>
      </c>
      <c r="G132" s="228">
        <f>'Screen+Treat'!G11</f>
        <v>0</v>
      </c>
      <c r="H132" s="228">
        <f>'Screen+Treat'!H11</f>
        <v>0</v>
      </c>
      <c r="I132" s="228">
        <f>'Screen+Treat'!I11</f>
        <v>0</v>
      </c>
      <c r="J132" s="228">
        <f>'Screen+Treat'!J11</f>
        <v>0</v>
      </c>
      <c r="K132" s="228">
        <f>'Screen+Treat'!K11</f>
        <v>0</v>
      </c>
      <c r="L132" s="228">
        <f>'Screen+Treat'!L11</f>
        <v>0</v>
      </c>
      <c r="M132" s="228">
        <f>'Screen+Treat'!M11</f>
        <v>0</v>
      </c>
      <c r="N132" s="228">
        <f>'Screen+Treat'!N11</f>
        <v>0</v>
      </c>
      <c r="O132" s="228">
        <f>'Screen+Treat'!O11</f>
        <v>0</v>
      </c>
      <c r="P132" s="228">
        <f>'Screen+Treat'!P11</f>
        <v>0</v>
      </c>
      <c r="Q132" s="228">
        <f>'Screen+Treat'!Q11</f>
        <v>0</v>
      </c>
      <c r="R132" s="228">
        <f>'Screen+Treat'!R11</f>
        <v>0</v>
      </c>
      <c r="S132" s="228">
        <f>'Screen+Treat'!S11</f>
        <v>0</v>
      </c>
      <c r="T132" s="228">
        <f>'Screen+Treat'!T11</f>
        <v>0</v>
      </c>
      <c r="U132" s="228">
        <f>'Screen+Treat'!U11</f>
        <v>0</v>
      </c>
      <c r="V132" s="228">
        <f>'Screen+Treat'!V11</f>
        <v>0</v>
      </c>
      <c r="W132" s="228">
        <f>'Screen+Treat'!W11</f>
        <v>0</v>
      </c>
      <c r="X132" s="228">
        <f>'Screen+Treat'!X11</f>
        <v>0</v>
      </c>
      <c r="Y132" s="228">
        <f>'Screen+Treat'!Y11</f>
        <v>0</v>
      </c>
      <c r="Z132" s="228">
        <f>'Screen+Treat'!Z11</f>
        <v>0</v>
      </c>
      <c r="AA132" s="228">
        <f>'Screen+Treat'!AA11</f>
        <v>0</v>
      </c>
      <c r="AB132" s="228">
        <f>'Screen+Treat'!AB11</f>
        <v>0</v>
      </c>
      <c r="AC132" s="228">
        <f>'Screen+Treat'!AC11</f>
        <v>0</v>
      </c>
      <c r="AD132" s="228">
        <f>'Screen+Treat'!AD11</f>
        <v>0</v>
      </c>
      <c r="AE132" s="228">
        <f>'Screen+Treat'!AE11</f>
        <v>0</v>
      </c>
      <c r="AF132" s="228">
        <f>'Screen+Treat'!AF11</f>
        <v>0</v>
      </c>
      <c r="AG132" s="228">
        <f>'Screen+Treat'!AG11</f>
        <v>0</v>
      </c>
      <c r="AH132" s="228">
        <f>'Screen+Treat'!AH11</f>
        <v>0</v>
      </c>
      <c r="AI132" s="228">
        <f>'Screen+Treat'!AI11</f>
        <v>0</v>
      </c>
      <c r="AJ132" s="228">
        <f>'Screen+Treat'!AJ11</f>
        <v>0</v>
      </c>
      <c r="AK132" s="228">
        <f>'Screen+Treat'!AK11</f>
        <v>0</v>
      </c>
      <c r="AL132" s="228">
        <f>'Screen+Treat'!AL11</f>
        <v>0</v>
      </c>
      <c r="AM132" s="228">
        <f>'Screen+Treat'!AM11</f>
        <v>0</v>
      </c>
      <c r="AN132" s="228">
        <f>'Screen+Treat'!AN11</f>
        <v>0</v>
      </c>
      <c r="AO132" s="228">
        <f>'Screen+Treat'!AO11</f>
        <v>0</v>
      </c>
      <c r="AP132" s="228">
        <f>'Screen+Treat'!AP11</f>
        <v>0</v>
      </c>
      <c r="AQ132" s="228">
        <f>'Screen+Treat'!AQ11</f>
        <v>0</v>
      </c>
      <c r="AR132" s="228">
        <f>'Screen+Treat'!AR11</f>
        <v>0</v>
      </c>
      <c r="AS132" s="228">
        <f>'Screen+Treat'!AS11</f>
        <v>0</v>
      </c>
      <c r="AT132" s="228">
        <f>'Screen+Treat'!AT11</f>
        <v>0</v>
      </c>
      <c r="AU132" s="228">
        <f>'Screen+Treat'!AU11</f>
        <v>0</v>
      </c>
      <c r="AV132" s="228">
        <f>'Screen+Treat'!AV11</f>
        <v>0</v>
      </c>
      <c r="AW132" s="228">
        <f>'Screen+Treat'!AW11</f>
        <v>0</v>
      </c>
      <c r="AX132" s="228">
        <f>'Screen+Treat'!AX11</f>
        <v>0</v>
      </c>
      <c r="AY132" s="228">
        <f>'Screen+Treat'!AY11</f>
        <v>0</v>
      </c>
      <c r="AZ132" s="228">
        <f>'Screen+Treat'!AZ11</f>
        <v>0</v>
      </c>
      <c r="BA132" s="228">
        <f>'Screen+Treat'!BA11</f>
        <v>0</v>
      </c>
      <c r="BB132" s="228">
        <f>'Screen+Treat'!BB11</f>
        <v>0</v>
      </c>
      <c r="BC132" s="228">
        <f>'Screen+Treat'!BC11</f>
        <v>0</v>
      </c>
      <c r="BD132" s="228">
        <f>'Screen+Treat'!BD11</f>
        <v>0</v>
      </c>
      <c r="BE132" s="228">
        <f>'Screen+Treat'!BE11</f>
        <v>0</v>
      </c>
      <c r="BF132" s="228">
        <f>'Screen+Treat'!BF11</f>
        <v>0</v>
      </c>
      <c r="BG132" s="228">
        <f>'Screen+Treat'!BG11</f>
        <v>0</v>
      </c>
      <c r="BH132" s="228">
        <f>'Screen+Treat'!BH11</f>
        <v>0</v>
      </c>
      <c r="BI132" s="228">
        <f>'Screen+Treat'!BI11</f>
        <v>0</v>
      </c>
      <c r="BJ132" s="228">
        <f>'Screen+Treat'!BJ11</f>
        <v>0</v>
      </c>
      <c r="BK132" s="228">
        <f>'Screen+Treat'!BK11</f>
        <v>0</v>
      </c>
      <c r="BL132" s="228">
        <f>'Screen+Treat'!BL11</f>
        <v>0</v>
      </c>
      <c r="BM132" s="228">
        <f>'Screen+Treat'!BM11</f>
        <v>0</v>
      </c>
      <c r="BN132" s="228">
        <f>'Screen+Treat'!BN11</f>
        <v>0</v>
      </c>
      <c r="BO132" s="228">
        <f>'Screen+Treat'!BO11</f>
        <v>0</v>
      </c>
      <c r="BP132" s="228">
        <f>'Screen+Treat'!BP11</f>
        <v>0</v>
      </c>
      <c r="BQ132" s="228">
        <f>'Screen+Treat'!BQ11</f>
        <v>0</v>
      </c>
      <c r="BR132" s="228">
        <f>'Screen+Treat'!BR11</f>
        <v>0</v>
      </c>
      <c r="BS132" s="228">
        <f>'Screen+Treat'!BS11</f>
        <v>0</v>
      </c>
      <c r="BT132" s="228">
        <f>'Screen+Treat'!BT11</f>
        <v>0</v>
      </c>
      <c r="BU132" s="228">
        <f>'Screen+Treat'!BU11</f>
        <v>0</v>
      </c>
      <c r="BV132" s="228">
        <f>'Screen+Treat'!BV11</f>
        <v>0</v>
      </c>
      <c r="BW132" s="228">
        <f>'Screen+Treat'!BW11</f>
        <v>0</v>
      </c>
      <c r="BX132" s="228">
        <f>'Screen+Treat'!BX11</f>
        <v>0</v>
      </c>
      <c r="BY132" s="228">
        <f>'Screen+Treat'!BY11</f>
        <v>0</v>
      </c>
      <c r="BZ132" s="228">
        <f>'Screen+Treat'!BZ11</f>
        <v>0</v>
      </c>
      <c r="CA132" s="228">
        <f>'Screen+Treat'!CA11</f>
        <v>0</v>
      </c>
      <c r="CB132" s="228">
        <f>'Screen+Treat'!CB11</f>
        <v>0</v>
      </c>
      <c r="CC132" s="228">
        <f>'Screen+Treat'!CC11</f>
        <v>0</v>
      </c>
      <c r="CD132" s="228">
        <f>'Screen+Treat'!CD11</f>
        <v>0</v>
      </c>
    </row>
    <row r="133" spans="1:82" s="28" customFormat="1">
      <c r="A133" s="58" t="s">
        <v>257</v>
      </c>
      <c r="B133" s="235">
        <f>'Screen+Treat'!B12</f>
        <v>0</v>
      </c>
      <c r="C133" s="235">
        <f>'Screen+Treat'!C12</f>
        <v>0</v>
      </c>
      <c r="D133" s="235">
        <f>'Screen+Treat'!D12</f>
        <v>0</v>
      </c>
      <c r="E133" s="235">
        <f>'Screen+Treat'!E12</f>
        <v>0</v>
      </c>
      <c r="F133" s="235">
        <f>'Screen+Treat'!F12</f>
        <v>0</v>
      </c>
      <c r="G133" s="235">
        <f>'Screen+Treat'!G12</f>
        <v>0</v>
      </c>
      <c r="H133" s="235">
        <f>'Screen+Treat'!H12</f>
        <v>0</v>
      </c>
      <c r="I133" s="235">
        <f>'Screen+Treat'!I12</f>
        <v>0</v>
      </c>
      <c r="J133" s="235">
        <f>'Screen+Treat'!J12</f>
        <v>0</v>
      </c>
      <c r="K133" s="235">
        <f>'Screen+Treat'!K12</f>
        <v>0</v>
      </c>
      <c r="L133" s="235">
        <f>'Screen+Treat'!L12</f>
        <v>0</v>
      </c>
      <c r="M133" s="235">
        <f>'Screen+Treat'!M12</f>
        <v>0</v>
      </c>
      <c r="N133" s="235">
        <f>'Screen+Treat'!N12</f>
        <v>0</v>
      </c>
      <c r="O133" s="235">
        <f>'Screen+Treat'!O12</f>
        <v>0</v>
      </c>
      <c r="P133" s="235">
        <f>'Screen+Treat'!P12</f>
        <v>0</v>
      </c>
      <c r="Q133" s="235">
        <f>'Screen+Treat'!Q12</f>
        <v>0</v>
      </c>
      <c r="R133" s="235">
        <f>'Screen+Treat'!R12</f>
        <v>0</v>
      </c>
      <c r="S133" s="235">
        <f>'Screen+Treat'!S12</f>
        <v>0</v>
      </c>
      <c r="T133" s="235">
        <f>'Screen+Treat'!T12</f>
        <v>0</v>
      </c>
      <c r="U133" s="235">
        <f>'Screen+Treat'!U12</f>
        <v>0</v>
      </c>
      <c r="V133" s="235">
        <f>'Screen+Treat'!V12</f>
        <v>0</v>
      </c>
      <c r="W133" s="235">
        <f>'Screen+Treat'!W12</f>
        <v>0</v>
      </c>
      <c r="X133" s="235">
        <f>'Screen+Treat'!X12</f>
        <v>0</v>
      </c>
      <c r="Y133" s="235">
        <f>'Screen+Treat'!Y12</f>
        <v>0</v>
      </c>
      <c r="Z133" s="235">
        <f>'Screen+Treat'!Z12</f>
        <v>0</v>
      </c>
      <c r="AA133" s="235">
        <f>'Screen+Treat'!AA12</f>
        <v>0</v>
      </c>
      <c r="AB133" s="235">
        <f>'Screen+Treat'!AB12</f>
        <v>0</v>
      </c>
      <c r="AC133" s="235">
        <f>'Screen+Treat'!AC12</f>
        <v>0</v>
      </c>
      <c r="AD133" s="235">
        <f>'Screen+Treat'!AD12</f>
        <v>0</v>
      </c>
      <c r="AE133" s="235">
        <f>'Screen+Treat'!AE12</f>
        <v>0</v>
      </c>
      <c r="AF133" s="235">
        <f>'Screen+Treat'!AF12</f>
        <v>0</v>
      </c>
      <c r="AG133" s="235">
        <f>'Screen+Treat'!AG12</f>
        <v>0</v>
      </c>
      <c r="AH133" s="235">
        <f>'Screen+Treat'!AH12</f>
        <v>5.0000000000000001E-3</v>
      </c>
      <c r="AI133" s="235">
        <f>'Screen+Treat'!AI12</f>
        <v>0.01</v>
      </c>
      <c r="AJ133" s="235">
        <f>'Screen+Treat'!AJ12</f>
        <v>1.4999999999999999E-2</v>
      </c>
      <c r="AK133" s="235">
        <f>'Screen+Treat'!AK12</f>
        <v>0.02</v>
      </c>
      <c r="AL133" s="235">
        <f>'Screen+Treat'!AL12</f>
        <v>2.5000000000000001E-2</v>
      </c>
      <c r="AM133" s="235">
        <f>'Screen+Treat'!AM12</f>
        <v>0.03</v>
      </c>
      <c r="AN133" s="235">
        <f>'Screen+Treat'!AN12</f>
        <v>3.5000000000000003E-2</v>
      </c>
      <c r="AO133" s="235">
        <f>'Screen+Treat'!AO12</f>
        <v>0.04</v>
      </c>
      <c r="AP133" s="235">
        <f>'Screen+Treat'!AP12</f>
        <v>0.04</v>
      </c>
      <c r="AQ133" s="235">
        <f>'Screen+Treat'!AQ12</f>
        <v>0.04</v>
      </c>
      <c r="AR133" s="235">
        <f>'Screen+Treat'!AR12</f>
        <v>0.04</v>
      </c>
      <c r="AS133" s="235">
        <f>'Screen+Treat'!AS12</f>
        <v>0.04</v>
      </c>
      <c r="AT133" s="235">
        <f>'Screen+Treat'!AT12</f>
        <v>0.04</v>
      </c>
      <c r="AU133" s="235">
        <f>'Screen+Treat'!AU12</f>
        <v>0.04</v>
      </c>
      <c r="AV133" s="235">
        <f>'Screen+Treat'!AV12</f>
        <v>0.04</v>
      </c>
      <c r="AW133" s="235">
        <f>'Screen+Treat'!AW12</f>
        <v>0.04</v>
      </c>
      <c r="AX133" s="235">
        <f>'Screen+Treat'!AX12</f>
        <v>0.04</v>
      </c>
      <c r="AY133" s="235">
        <f>'Screen+Treat'!AY12</f>
        <v>0.04</v>
      </c>
      <c r="AZ133" s="235">
        <f>'Screen+Treat'!AZ12</f>
        <v>0.04</v>
      </c>
      <c r="BA133" s="235">
        <f>'Screen+Treat'!BA12</f>
        <v>0.04</v>
      </c>
      <c r="BB133" s="235">
        <f>'Screen+Treat'!BB12</f>
        <v>0.04</v>
      </c>
      <c r="BC133" s="235">
        <f>'Screen+Treat'!BC12</f>
        <v>0.04</v>
      </c>
      <c r="BD133" s="235">
        <f>'Screen+Treat'!BD12</f>
        <v>0.04</v>
      </c>
      <c r="BE133" s="235">
        <f>'Screen+Treat'!BE12</f>
        <v>0.04</v>
      </c>
      <c r="BF133" s="235">
        <f>'Screen+Treat'!BF12</f>
        <v>0.04</v>
      </c>
      <c r="BG133" s="235">
        <f>'Screen+Treat'!BG12</f>
        <v>0.04</v>
      </c>
      <c r="BH133" s="235">
        <f>'Screen+Treat'!BH12</f>
        <v>0.04</v>
      </c>
      <c r="BI133" s="235">
        <f>'Screen+Treat'!BI12</f>
        <v>0.04</v>
      </c>
      <c r="BJ133" s="235">
        <f>'Screen+Treat'!BJ12</f>
        <v>0.04</v>
      </c>
      <c r="BK133" s="235">
        <f>'Screen+Treat'!BK12</f>
        <v>0.04</v>
      </c>
      <c r="BL133" s="235">
        <f>'Screen+Treat'!BL12</f>
        <v>0.04</v>
      </c>
      <c r="BM133" s="235">
        <f>'Screen+Treat'!BM12</f>
        <v>0.04</v>
      </c>
      <c r="BN133" s="235">
        <f>'Screen+Treat'!BN12</f>
        <v>0.04</v>
      </c>
      <c r="BO133" s="235">
        <f>'Screen+Treat'!BO12</f>
        <v>0.04</v>
      </c>
      <c r="BP133" s="235">
        <f>'Screen+Treat'!BP12</f>
        <v>0.04</v>
      </c>
      <c r="BQ133" s="235">
        <f>'Screen+Treat'!BQ12</f>
        <v>0.04</v>
      </c>
      <c r="BR133" s="235">
        <f>'Screen+Treat'!BR12</f>
        <v>0.04</v>
      </c>
      <c r="BS133" s="235">
        <f>'Screen+Treat'!BS12</f>
        <v>0.04</v>
      </c>
      <c r="BT133" s="235">
        <f>'Screen+Treat'!BT12</f>
        <v>0.04</v>
      </c>
      <c r="BU133" s="235">
        <f>'Screen+Treat'!BU12</f>
        <v>0.04</v>
      </c>
      <c r="BV133" s="235">
        <f>'Screen+Treat'!BV12</f>
        <v>0.04</v>
      </c>
      <c r="BW133" s="235">
        <f>'Screen+Treat'!BW12</f>
        <v>0.04</v>
      </c>
      <c r="BX133" s="235">
        <f>'Screen+Treat'!BX12</f>
        <v>0.04</v>
      </c>
      <c r="BY133" s="235">
        <f>'Screen+Treat'!BY12</f>
        <v>0.04</v>
      </c>
      <c r="BZ133" s="235">
        <f>'Screen+Treat'!BZ12</f>
        <v>0.04</v>
      </c>
      <c r="CA133" s="235">
        <f>'Screen+Treat'!CA12</f>
        <v>0.04</v>
      </c>
      <c r="CB133" s="235">
        <f>'Screen+Treat'!CB12</f>
        <v>0.04</v>
      </c>
      <c r="CC133" s="235">
        <f>'Screen+Treat'!CC12</f>
        <v>0.04</v>
      </c>
      <c r="CD133" s="235">
        <f>'Screen+Treat'!CD12</f>
        <v>0.04</v>
      </c>
    </row>
    <row r="134" spans="1:82" s="28" customFormat="1">
      <c r="A134" s="58" t="s">
        <v>258</v>
      </c>
      <c r="B134" s="235">
        <f>'Screen+Treat'!B13</f>
        <v>0</v>
      </c>
      <c r="C134" s="235">
        <f>'Screen+Treat'!C13</f>
        <v>0</v>
      </c>
      <c r="D134" s="235">
        <f>'Screen+Treat'!D13</f>
        <v>0</v>
      </c>
      <c r="E134" s="235">
        <f>'Screen+Treat'!E13</f>
        <v>0</v>
      </c>
      <c r="F134" s="235">
        <f>'Screen+Treat'!F13</f>
        <v>0</v>
      </c>
      <c r="G134" s="235">
        <f>'Screen+Treat'!G13</f>
        <v>0</v>
      </c>
      <c r="H134" s="235">
        <f>'Screen+Treat'!H13</f>
        <v>0</v>
      </c>
      <c r="I134" s="235">
        <f>'Screen+Treat'!I13</f>
        <v>0</v>
      </c>
      <c r="J134" s="235">
        <f>'Screen+Treat'!J13</f>
        <v>0</v>
      </c>
      <c r="K134" s="235">
        <f>'Screen+Treat'!K13</f>
        <v>0</v>
      </c>
      <c r="L134" s="235">
        <f>'Screen+Treat'!L13</f>
        <v>0</v>
      </c>
      <c r="M134" s="235">
        <f>'Screen+Treat'!M13</f>
        <v>0</v>
      </c>
      <c r="N134" s="235">
        <f>'Screen+Treat'!N13</f>
        <v>0</v>
      </c>
      <c r="O134" s="235">
        <f>'Screen+Treat'!O13</f>
        <v>0</v>
      </c>
      <c r="P134" s="235">
        <f>'Screen+Treat'!P13</f>
        <v>0</v>
      </c>
      <c r="Q134" s="235">
        <f>'Screen+Treat'!Q13</f>
        <v>0</v>
      </c>
      <c r="R134" s="235">
        <f>'Screen+Treat'!R13</f>
        <v>0</v>
      </c>
      <c r="S134" s="235">
        <f>'Screen+Treat'!S13</f>
        <v>0</v>
      </c>
      <c r="T134" s="235">
        <f>'Screen+Treat'!T13</f>
        <v>0</v>
      </c>
      <c r="U134" s="235">
        <f>'Screen+Treat'!U13</f>
        <v>0</v>
      </c>
      <c r="V134" s="235">
        <f>'Screen+Treat'!V13</f>
        <v>0</v>
      </c>
      <c r="W134" s="235">
        <f>'Screen+Treat'!W13</f>
        <v>5.0000000000000001E-3</v>
      </c>
      <c r="X134" s="235">
        <f>'Screen+Treat'!X13</f>
        <v>0.01</v>
      </c>
      <c r="Y134" s="235">
        <f>'Screen+Treat'!Y13</f>
        <v>1.4999999999999999E-2</v>
      </c>
      <c r="Z134" s="235">
        <f>'Screen+Treat'!Z13</f>
        <v>0.02</v>
      </c>
      <c r="AA134" s="235">
        <f>'Screen+Treat'!AA13</f>
        <v>2.5000000000000001E-2</v>
      </c>
      <c r="AB134" s="235">
        <f>'Screen+Treat'!AB13</f>
        <v>0.03</v>
      </c>
      <c r="AC134" s="235">
        <f>'Screen+Treat'!AC13</f>
        <v>3.5000000000000003E-2</v>
      </c>
      <c r="AD134" s="235">
        <f>'Screen+Treat'!AD13</f>
        <v>0.04</v>
      </c>
      <c r="AE134" s="235">
        <f>'Screen+Treat'!AE13</f>
        <v>4.4999999999999998E-2</v>
      </c>
      <c r="AF134" s="235">
        <f>'Screen+Treat'!AF13</f>
        <v>0.05</v>
      </c>
      <c r="AG134" s="235">
        <f>'Screen+Treat'!AG13</f>
        <v>5.2499999999999998E-2</v>
      </c>
      <c r="AH134" s="235">
        <f>'Screen+Treat'!AH13</f>
        <v>5.5E-2</v>
      </c>
      <c r="AI134" s="235">
        <f>'Screen+Treat'!AI13</f>
        <v>5.7500000000000002E-2</v>
      </c>
      <c r="AJ134" s="235">
        <f>'Screen+Treat'!AJ13</f>
        <v>0.06</v>
      </c>
      <c r="AK134" s="235">
        <f>'Screen+Treat'!AK13</f>
        <v>6.25E-2</v>
      </c>
      <c r="AL134" s="235">
        <f>'Screen+Treat'!AL13</f>
        <v>6.5000000000000002E-2</v>
      </c>
      <c r="AM134" s="235">
        <f>'Screen+Treat'!AM13</f>
        <v>6.7500000000000004E-2</v>
      </c>
      <c r="AN134" s="235">
        <f>'Screen+Treat'!AN13</f>
        <v>7.0000000000000007E-2</v>
      </c>
      <c r="AO134" s="235">
        <f>'Screen+Treat'!AO13</f>
        <v>7.2499999999999995E-2</v>
      </c>
      <c r="AP134" s="235">
        <f>'Screen+Treat'!AP13</f>
        <v>7.4999999999999997E-2</v>
      </c>
      <c r="AQ134" s="235">
        <f>'Screen+Treat'!AQ13</f>
        <v>7.7499999999999999E-2</v>
      </c>
      <c r="AR134" s="235">
        <f>'Screen+Treat'!AR13</f>
        <v>0.08</v>
      </c>
      <c r="AS134" s="235">
        <f>'Screen+Treat'!AS13</f>
        <v>0.08</v>
      </c>
      <c r="AT134" s="235">
        <f>'Screen+Treat'!AT13</f>
        <v>0.08</v>
      </c>
      <c r="AU134" s="235">
        <f>'Screen+Treat'!AU13</f>
        <v>0.08</v>
      </c>
      <c r="AV134" s="235">
        <f>'Screen+Treat'!AV13</f>
        <v>0.08</v>
      </c>
      <c r="AW134" s="235">
        <f>'Screen+Treat'!AW13</f>
        <v>0.08</v>
      </c>
      <c r="AX134" s="235">
        <f>'Screen+Treat'!AX13</f>
        <v>0.08</v>
      </c>
      <c r="AY134" s="235">
        <f>'Screen+Treat'!AY13</f>
        <v>0.08</v>
      </c>
      <c r="AZ134" s="235">
        <f>'Screen+Treat'!AZ13</f>
        <v>0.08</v>
      </c>
      <c r="BA134" s="235">
        <f>'Screen+Treat'!BA13</f>
        <v>0.08</v>
      </c>
      <c r="BB134" s="235">
        <f>'Screen+Treat'!BB13</f>
        <v>0.08</v>
      </c>
      <c r="BC134" s="235">
        <f>'Screen+Treat'!BC13</f>
        <v>0.08</v>
      </c>
      <c r="BD134" s="235">
        <f>'Screen+Treat'!BD13</f>
        <v>0.08</v>
      </c>
      <c r="BE134" s="235">
        <f>'Screen+Treat'!BE13</f>
        <v>0.08</v>
      </c>
      <c r="BF134" s="235">
        <f>'Screen+Treat'!BF13</f>
        <v>0.08</v>
      </c>
      <c r="BG134" s="235">
        <f>'Screen+Treat'!BG13</f>
        <v>0.08</v>
      </c>
      <c r="BH134" s="235">
        <f>'Screen+Treat'!BH13</f>
        <v>0.08</v>
      </c>
      <c r="BI134" s="235">
        <f>'Screen+Treat'!BI13</f>
        <v>0.08</v>
      </c>
      <c r="BJ134" s="235">
        <f>'Screen+Treat'!BJ13</f>
        <v>0.08</v>
      </c>
      <c r="BK134" s="235">
        <f>'Screen+Treat'!BK13</f>
        <v>0.08</v>
      </c>
      <c r="BL134" s="235">
        <f>'Screen+Treat'!BL13</f>
        <v>0.08</v>
      </c>
      <c r="BM134" s="235">
        <f>'Screen+Treat'!BM13</f>
        <v>0.08</v>
      </c>
      <c r="BN134" s="235">
        <f>'Screen+Treat'!BN13</f>
        <v>0.08</v>
      </c>
      <c r="BO134" s="235">
        <f>'Screen+Treat'!BO13</f>
        <v>0.08</v>
      </c>
      <c r="BP134" s="235">
        <f>'Screen+Treat'!BP13</f>
        <v>0.08</v>
      </c>
      <c r="BQ134" s="235">
        <f>'Screen+Treat'!BQ13</f>
        <v>0.08</v>
      </c>
      <c r="BR134" s="235">
        <f>'Screen+Treat'!BR13</f>
        <v>0.08</v>
      </c>
      <c r="BS134" s="235">
        <f>'Screen+Treat'!BS13</f>
        <v>0.08</v>
      </c>
      <c r="BT134" s="235">
        <f>'Screen+Treat'!BT13</f>
        <v>0.08</v>
      </c>
      <c r="BU134" s="235">
        <f>'Screen+Treat'!BU13</f>
        <v>0.08</v>
      </c>
      <c r="BV134" s="235">
        <f>'Screen+Treat'!BV13</f>
        <v>0.08</v>
      </c>
      <c r="BW134" s="235">
        <f>'Screen+Treat'!BW13</f>
        <v>0.08</v>
      </c>
      <c r="BX134" s="235">
        <f>'Screen+Treat'!BX13</f>
        <v>0.08</v>
      </c>
      <c r="BY134" s="235">
        <f>'Screen+Treat'!BY13</f>
        <v>0.08</v>
      </c>
      <c r="BZ134" s="235">
        <f>'Screen+Treat'!BZ13</f>
        <v>0.08</v>
      </c>
      <c r="CA134" s="235">
        <f>'Screen+Treat'!CA13</f>
        <v>0.08</v>
      </c>
      <c r="CB134" s="235">
        <f>'Screen+Treat'!CB13</f>
        <v>0.08</v>
      </c>
      <c r="CC134" s="235">
        <f>'Screen+Treat'!CC13</f>
        <v>0.08</v>
      </c>
      <c r="CD134" s="235">
        <f>'Screen+Treat'!CD13</f>
        <v>0.08</v>
      </c>
    </row>
    <row r="135" spans="1:82" s="28" customFormat="1">
      <c r="A135" s="58" t="s">
        <v>259</v>
      </c>
      <c r="B135" s="235">
        <f>'Screen+Treat'!B14</f>
        <v>0</v>
      </c>
      <c r="C135" s="235">
        <f>'Screen+Treat'!C14</f>
        <v>0</v>
      </c>
      <c r="D135" s="235">
        <f>'Screen+Treat'!D14</f>
        <v>0</v>
      </c>
      <c r="E135" s="235">
        <f>'Screen+Treat'!E14</f>
        <v>0</v>
      </c>
      <c r="F135" s="235">
        <f>'Screen+Treat'!F14</f>
        <v>0</v>
      </c>
      <c r="G135" s="235">
        <f>'Screen+Treat'!G14</f>
        <v>0</v>
      </c>
      <c r="H135" s="235">
        <f>'Screen+Treat'!H14</f>
        <v>0</v>
      </c>
      <c r="I135" s="235">
        <f>'Screen+Treat'!I14</f>
        <v>0</v>
      </c>
      <c r="J135" s="235">
        <f>'Screen+Treat'!J14</f>
        <v>0</v>
      </c>
      <c r="K135" s="235">
        <f>'Screen+Treat'!K14</f>
        <v>0</v>
      </c>
      <c r="L135" s="235">
        <f>'Screen+Treat'!L14</f>
        <v>0</v>
      </c>
      <c r="M135" s="235">
        <f>'Screen+Treat'!M14</f>
        <v>0.01</v>
      </c>
      <c r="N135" s="235">
        <f>'Screen+Treat'!N14</f>
        <v>0.02</v>
      </c>
      <c r="O135" s="235">
        <f>'Screen+Treat'!O14</f>
        <v>0.03</v>
      </c>
      <c r="P135" s="235">
        <f>'Screen+Treat'!P14</f>
        <v>0.04</v>
      </c>
      <c r="Q135" s="235">
        <f>'Screen+Treat'!Q14</f>
        <v>0.05</v>
      </c>
      <c r="R135" s="235">
        <f>'Screen+Treat'!R14</f>
        <v>0.06</v>
      </c>
      <c r="S135" s="235">
        <f>'Screen+Treat'!S14</f>
        <v>7.0000000000000007E-2</v>
      </c>
      <c r="T135" s="235">
        <f>'Screen+Treat'!T14</f>
        <v>0.08</v>
      </c>
      <c r="U135" s="235">
        <f>'Screen+Treat'!U14</f>
        <v>0.09</v>
      </c>
      <c r="V135" s="235">
        <f>'Screen+Treat'!V14</f>
        <v>0.1</v>
      </c>
      <c r="W135" s="235">
        <f>'Screen+Treat'!W14</f>
        <v>0.11</v>
      </c>
      <c r="X135" s="235">
        <f>'Screen+Treat'!X14</f>
        <v>0.12</v>
      </c>
      <c r="Y135" s="235">
        <f>'Screen+Treat'!Y14</f>
        <v>0.13</v>
      </c>
      <c r="Z135" s="235">
        <f>'Screen+Treat'!Z14</f>
        <v>0.14000000000000001</v>
      </c>
      <c r="AA135" s="235">
        <f>'Screen+Treat'!AA14</f>
        <v>0.15</v>
      </c>
      <c r="AB135" s="235">
        <f>'Screen+Treat'!AB14</f>
        <v>0.15</v>
      </c>
      <c r="AC135" s="235">
        <f>'Screen+Treat'!AC14</f>
        <v>0.15</v>
      </c>
      <c r="AD135" s="235">
        <f>'Screen+Treat'!AD14</f>
        <v>0.15</v>
      </c>
      <c r="AE135" s="235">
        <f>'Screen+Treat'!AE14</f>
        <v>0.15</v>
      </c>
      <c r="AF135" s="235">
        <f>'Screen+Treat'!AF14</f>
        <v>0.15</v>
      </c>
      <c r="AG135" s="235">
        <f>'Screen+Treat'!AG14</f>
        <v>0.15</v>
      </c>
      <c r="AH135" s="235">
        <f>'Screen+Treat'!AH14</f>
        <v>0.15</v>
      </c>
      <c r="AI135" s="235">
        <f>'Screen+Treat'!AI14</f>
        <v>0.15</v>
      </c>
      <c r="AJ135" s="235">
        <f>'Screen+Treat'!AJ14</f>
        <v>0.15</v>
      </c>
      <c r="AK135" s="235">
        <f>'Screen+Treat'!AK14</f>
        <v>0.15</v>
      </c>
      <c r="AL135" s="235">
        <f>'Screen+Treat'!AL14</f>
        <v>0.15</v>
      </c>
      <c r="AM135" s="235">
        <f>'Screen+Treat'!AM14</f>
        <v>0.15</v>
      </c>
      <c r="AN135" s="235">
        <f>'Screen+Treat'!AN14</f>
        <v>0.15</v>
      </c>
      <c r="AO135" s="235">
        <f>'Screen+Treat'!AO14</f>
        <v>0.15</v>
      </c>
      <c r="AP135" s="235">
        <f>'Screen+Treat'!AP14</f>
        <v>0.15</v>
      </c>
      <c r="AQ135" s="235">
        <f>'Screen+Treat'!AQ14</f>
        <v>0.15</v>
      </c>
      <c r="AR135" s="235">
        <f>'Screen+Treat'!AR14</f>
        <v>0.15</v>
      </c>
      <c r="AS135" s="235">
        <f>'Screen+Treat'!AS14</f>
        <v>0.15</v>
      </c>
      <c r="AT135" s="235">
        <f>'Screen+Treat'!AT14</f>
        <v>0.15</v>
      </c>
      <c r="AU135" s="235">
        <f>'Screen+Treat'!AU14</f>
        <v>0.15</v>
      </c>
      <c r="AV135" s="235">
        <f>'Screen+Treat'!AV14</f>
        <v>0.15</v>
      </c>
      <c r="AW135" s="235">
        <f>'Screen+Treat'!AW14</f>
        <v>0.15</v>
      </c>
      <c r="AX135" s="235">
        <f>'Screen+Treat'!AX14</f>
        <v>0.15</v>
      </c>
      <c r="AY135" s="235">
        <f>'Screen+Treat'!AY14</f>
        <v>0.15</v>
      </c>
      <c r="AZ135" s="235">
        <f>'Screen+Treat'!AZ14</f>
        <v>0.15</v>
      </c>
      <c r="BA135" s="235">
        <f>'Screen+Treat'!BA14</f>
        <v>0.15</v>
      </c>
      <c r="BB135" s="235">
        <f>'Screen+Treat'!BB14</f>
        <v>0.15</v>
      </c>
      <c r="BC135" s="235">
        <f>'Screen+Treat'!BC14</f>
        <v>0.15</v>
      </c>
      <c r="BD135" s="235">
        <f>'Screen+Treat'!BD14</f>
        <v>0.15</v>
      </c>
      <c r="BE135" s="235">
        <f>'Screen+Treat'!BE14</f>
        <v>0.15</v>
      </c>
      <c r="BF135" s="235">
        <f>'Screen+Treat'!BF14</f>
        <v>0.15</v>
      </c>
      <c r="BG135" s="235">
        <f>'Screen+Treat'!BG14</f>
        <v>0.15</v>
      </c>
      <c r="BH135" s="235">
        <f>'Screen+Treat'!BH14</f>
        <v>0.15</v>
      </c>
      <c r="BI135" s="235">
        <f>'Screen+Treat'!BI14</f>
        <v>0.15</v>
      </c>
      <c r="BJ135" s="235">
        <f>'Screen+Treat'!BJ14</f>
        <v>0.15</v>
      </c>
      <c r="BK135" s="235">
        <f>'Screen+Treat'!BK14</f>
        <v>0.15</v>
      </c>
      <c r="BL135" s="235">
        <f>'Screen+Treat'!BL14</f>
        <v>0.15</v>
      </c>
      <c r="BM135" s="235">
        <f>'Screen+Treat'!BM14</f>
        <v>0.15</v>
      </c>
      <c r="BN135" s="235">
        <f>'Screen+Treat'!BN14</f>
        <v>0.15</v>
      </c>
      <c r="BO135" s="235">
        <f>'Screen+Treat'!BO14</f>
        <v>0.15</v>
      </c>
      <c r="BP135" s="235">
        <f>'Screen+Treat'!BP14</f>
        <v>0.15</v>
      </c>
      <c r="BQ135" s="235">
        <f>'Screen+Treat'!BQ14</f>
        <v>0.15</v>
      </c>
      <c r="BR135" s="235">
        <f>'Screen+Treat'!BR14</f>
        <v>0.15</v>
      </c>
      <c r="BS135" s="235">
        <f>'Screen+Treat'!BS14</f>
        <v>0.15</v>
      </c>
      <c r="BT135" s="235">
        <f>'Screen+Treat'!BT14</f>
        <v>0.15</v>
      </c>
      <c r="BU135" s="235">
        <f>'Screen+Treat'!BU14</f>
        <v>0.15</v>
      </c>
      <c r="BV135" s="235">
        <f>'Screen+Treat'!BV14</f>
        <v>0.15</v>
      </c>
      <c r="BW135" s="235">
        <f>'Screen+Treat'!BW14</f>
        <v>0.15</v>
      </c>
      <c r="BX135" s="235">
        <f>'Screen+Treat'!BX14</f>
        <v>0.15</v>
      </c>
      <c r="BY135" s="235">
        <f>'Screen+Treat'!BY14</f>
        <v>0.15</v>
      </c>
      <c r="BZ135" s="235">
        <f>'Screen+Treat'!BZ14</f>
        <v>0.15</v>
      </c>
      <c r="CA135" s="235">
        <f>'Screen+Treat'!CA14</f>
        <v>0.15</v>
      </c>
      <c r="CB135" s="235">
        <f>'Screen+Treat'!CB14</f>
        <v>0.15</v>
      </c>
      <c r="CC135" s="235">
        <f>'Screen+Treat'!CC14</f>
        <v>0.15</v>
      </c>
      <c r="CD135" s="235">
        <f>'Screen+Treat'!CD14</f>
        <v>0.15</v>
      </c>
    </row>
    <row r="136" spans="1:82">
      <c r="A136" s="233" t="s">
        <v>260</v>
      </c>
      <c r="B136" s="235">
        <f>'Screen+Treat'!B15</f>
        <v>0</v>
      </c>
      <c r="C136" s="235">
        <f>'Screen+Treat'!C15</f>
        <v>0</v>
      </c>
      <c r="D136" s="235">
        <f>'Screen+Treat'!D15</f>
        <v>0</v>
      </c>
      <c r="E136" s="235">
        <f>'Screen+Treat'!E15</f>
        <v>0</v>
      </c>
      <c r="F136" s="235">
        <f>'Screen+Treat'!F15</f>
        <v>0</v>
      </c>
      <c r="G136" s="235">
        <f>'Screen+Treat'!G15</f>
        <v>0</v>
      </c>
      <c r="H136" s="235">
        <f>'Screen+Treat'!H15</f>
        <v>0</v>
      </c>
      <c r="I136" s="235">
        <f>'Screen+Treat'!I15</f>
        <v>0</v>
      </c>
      <c r="J136" s="235">
        <f>'Screen+Treat'!J15</f>
        <v>0</v>
      </c>
      <c r="K136" s="235">
        <f>'Screen+Treat'!K15</f>
        <v>0</v>
      </c>
      <c r="L136" s="235">
        <f>'Screen+Treat'!L15</f>
        <v>0</v>
      </c>
      <c r="M136" s="235">
        <f>'Screen+Treat'!M15</f>
        <v>0</v>
      </c>
      <c r="N136" s="235">
        <f>'Screen+Treat'!N15</f>
        <v>0</v>
      </c>
      <c r="O136" s="235">
        <f>'Screen+Treat'!O15</f>
        <v>0</v>
      </c>
      <c r="P136" s="235">
        <f>'Screen+Treat'!P15</f>
        <v>0</v>
      </c>
      <c r="Q136" s="235">
        <f>'Screen+Treat'!Q15</f>
        <v>0</v>
      </c>
      <c r="R136" s="235">
        <f>'Screen+Treat'!R15</f>
        <v>0</v>
      </c>
      <c r="S136" s="235">
        <f>'Screen+Treat'!S15</f>
        <v>0</v>
      </c>
      <c r="T136" s="235">
        <f>'Screen+Treat'!T15</f>
        <v>0</v>
      </c>
      <c r="U136" s="235">
        <f>'Screen+Treat'!U15</f>
        <v>0</v>
      </c>
      <c r="V136" s="235">
        <f>'Screen+Treat'!V15</f>
        <v>0</v>
      </c>
      <c r="W136" s="235">
        <f>'Screen+Treat'!W15</f>
        <v>0</v>
      </c>
      <c r="X136" s="235">
        <f>'Screen+Treat'!X15</f>
        <v>0</v>
      </c>
      <c r="Y136" s="235">
        <f>'Screen+Treat'!Y15</f>
        <v>0</v>
      </c>
      <c r="Z136" s="235">
        <f>'Screen+Treat'!Z15</f>
        <v>0</v>
      </c>
      <c r="AA136" s="235">
        <f>'Screen+Treat'!AA15</f>
        <v>0</v>
      </c>
      <c r="AB136" s="235">
        <f>'Screen+Treat'!AB15</f>
        <v>0</v>
      </c>
      <c r="AC136" s="235">
        <f>'Screen+Treat'!AC15</f>
        <v>0</v>
      </c>
      <c r="AD136" s="235">
        <f>'Screen+Treat'!AD15</f>
        <v>0</v>
      </c>
      <c r="AE136" s="235">
        <f>'Screen+Treat'!AE15</f>
        <v>0</v>
      </c>
      <c r="AF136" s="235">
        <f>'Screen+Treat'!AF15</f>
        <v>0</v>
      </c>
      <c r="AG136" s="235">
        <f>'Screen+Treat'!AG15</f>
        <v>0</v>
      </c>
      <c r="AH136" s="235">
        <f>'Screen+Treat'!AH15</f>
        <v>0</v>
      </c>
      <c r="AI136" s="235">
        <f>'Screen+Treat'!AI15</f>
        <v>0</v>
      </c>
      <c r="AJ136" s="235">
        <f>'Screen+Treat'!AJ15</f>
        <v>0</v>
      </c>
      <c r="AK136" s="235">
        <f>'Screen+Treat'!AK15</f>
        <v>0</v>
      </c>
      <c r="AL136" s="235">
        <f>'Screen+Treat'!AL15</f>
        <v>0</v>
      </c>
      <c r="AM136" s="235">
        <f>'Screen+Treat'!AM15</f>
        <v>0</v>
      </c>
      <c r="AN136" s="235">
        <f>'Screen+Treat'!AN15</f>
        <v>0</v>
      </c>
      <c r="AO136" s="235">
        <f>'Screen+Treat'!AO15</f>
        <v>0</v>
      </c>
      <c r="AP136" s="235">
        <f>'Screen+Treat'!AP15</f>
        <v>0</v>
      </c>
      <c r="AQ136" s="235">
        <f>'Screen+Treat'!AQ15</f>
        <v>0</v>
      </c>
      <c r="AR136" s="235">
        <f>'Screen+Treat'!AR15</f>
        <v>0</v>
      </c>
      <c r="AS136" s="235">
        <f>'Screen+Treat'!AS15</f>
        <v>0</v>
      </c>
      <c r="AT136" s="235">
        <f>'Screen+Treat'!AT15</f>
        <v>0</v>
      </c>
      <c r="AU136" s="235">
        <f>'Screen+Treat'!AU15</f>
        <v>0</v>
      </c>
      <c r="AV136" s="235">
        <f>'Screen+Treat'!AV15</f>
        <v>0</v>
      </c>
      <c r="AW136" s="235">
        <f>'Screen+Treat'!AW15</f>
        <v>0</v>
      </c>
      <c r="AX136" s="235">
        <f>'Screen+Treat'!AX15</f>
        <v>0</v>
      </c>
      <c r="AY136" s="235">
        <f>'Screen+Treat'!AY15</f>
        <v>0</v>
      </c>
      <c r="AZ136" s="235">
        <f>'Screen+Treat'!AZ15</f>
        <v>0</v>
      </c>
      <c r="BA136" s="235">
        <f>'Screen+Treat'!BA15</f>
        <v>0</v>
      </c>
      <c r="BB136" s="235">
        <f>'Screen+Treat'!BB15</f>
        <v>0</v>
      </c>
      <c r="BC136" s="235">
        <f>'Screen+Treat'!BC15</f>
        <v>0</v>
      </c>
      <c r="BD136" s="235">
        <f>'Screen+Treat'!BD15</f>
        <v>0</v>
      </c>
      <c r="BE136" s="235">
        <f>'Screen+Treat'!BE15</f>
        <v>0</v>
      </c>
      <c r="BF136" s="235">
        <f>'Screen+Treat'!BF15</f>
        <v>0</v>
      </c>
      <c r="BG136" s="235">
        <f>'Screen+Treat'!BG15</f>
        <v>0</v>
      </c>
      <c r="BH136" s="235">
        <f>'Screen+Treat'!BH15</f>
        <v>0</v>
      </c>
      <c r="BI136" s="235">
        <f>'Screen+Treat'!BI15</f>
        <v>0</v>
      </c>
      <c r="BJ136" s="235">
        <f>'Screen+Treat'!BJ15</f>
        <v>0</v>
      </c>
      <c r="BK136" s="235">
        <f>'Screen+Treat'!BK15</f>
        <v>0</v>
      </c>
      <c r="BL136" s="235">
        <f>'Screen+Treat'!BL15</f>
        <v>0</v>
      </c>
      <c r="BM136" s="235">
        <f>'Screen+Treat'!BM15</f>
        <v>0</v>
      </c>
      <c r="BN136" s="235">
        <f>'Screen+Treat'!BN15</f>
        <v>0</v>
      </c>
      <c r="BO136" s="235">
        <f>'Screen+Treat'!BO15</f>
        <v>0</v>
      </c>
      <c r="BP136" s="235">
        <f>'Screen+Treat'!BP15</f>
        <v>0</v>
      </c>
      <c r="BQ136" s="235">
        <f>'Screen+Treat'!BQ15</f>
        <v>0</v>
      </c>
      <c r="BR136" s="235">
        <f>'Screen+Treat'!BR15</f>
        <v>0</v>
      </c>
      <c r="BS136" s="235">
        <f>'Screen+Treat'!BS15</f>
        <v>0</v>
      </c>
      <c r="BT136" s="235">
        <f>'Screen+Treat'!BT15</f>
        <v>0</v>
      </c>
      <c r="BU136" s="235">
        <f>'Screen+Treat'!BU15</f>
        <v>0</v>
      </c>
      <c r="BV136" s="235">
        <f>'Screen+Treat'!BV15</f>
        <v>0</v>
      </c>
      <c r="BW136" s="235">
        <f>'Screen+Treat'!BW15</f>
        <v>0</v>
      </c>
      <c r="BX136" s="235">
        <f>'Screen+Treat'!BX15</f>
        <v>0</v>
      </c>
      <c r="BY136" s="235">
        <f>'Screen+Treat'!BY15</f>
        <v>0</v>
      </c>
      <c r="BZ136" s="235">
        <f>'Screen+Treat'!BZ15</f>
        <v>0</v>
      </c>
      <c r="CA136" s="235">
        <f>'Screen+Treat'!CA15</f>
        <v>0</v>
      </c>
      <c r="CB136" s="235">
        <f>'Screen+Treat'!CB15</f>
        <v>0</v>
      </c>
      <c r="CC136" s="235">
        <f>'Screen+Treat'!CC15</f>
        <v>0</v>
      </c>
      <c r="CD136" s="235">
        <f>'Screen+Treat'!CD15</f>
        <v>0</v>
      </c>
    </row>
    <row r="137" spans="1:82">
      <c r="A137" s="251" t="s">
        <v>182</v>
      </c>
      <c r="B137" s="136"/>
      <c r="C137" s="136"/>
      <c r="D137" s="136"/>
      <c r="E137" s="136"/>
      <c r="F137" s="136"/>
      <c r="G137" s="136"/>
      <c r="H137" s="136"/>
      <c r="I137" s="136"/>
      <c r="J137" s="136"/>
      <c r="K137" s="136"/>
      <c r="L137" s="136"/>
      <c r="M137" s="136"/>
      <c r="N137" s="136"/>
      <c r="O137" s="136"/>
      <c r="P137" s="136"/>
      <c r="Q137" s="136"/>
      <c r="R137" s="136"/>
      <c r="S137" s="136"/>
      <c r="T137" s="136"/>
      <c r="U137" s="136"/>
      <c r="V137" s="136"/>
      <c r="W137" s="136"/>
      <c r="X137" s="136"/>
      <c r="Y137" s="136"/>
      <c r="Z137" s="136"/>
      <c r="AA137" s="136"/>
      <c r="AB137" s="136"/>
      <c r="AC137" s="136"/>
      <c r="AD137" s="136"/>
      <c r="AE137" s="136"/>
      <c r="AF137" s="136"/>
      <c r="AG137" s="136"/>
      <c r="AH137" s="136"/>
      <c r="AI137" s="136"/>
      <c r="AJ137" s="136"/>
      <c r="AK137" s="136"/>
      <c r="AL137" s="136"/>
      <c r="AM137" s="136"/>
      <c r="AN137" s="136"/>
      <c r="AO137" s="136"/>
      <c r="AP137" s="136"/>
      <c r="AQ137" s="136"/>
      <c r="AR137" s="136"/>
      <c r="AS137" s="136"/>
      <c r="AT137" s="136"/>
      <c r="AU137" s="136"/>
      <c r="AV137" s="136"/>
      <c r="AW137" s="136"/>
      <c r="AX137" s="1"/>
      <c r="AY137" s="1"/>
      <c r="AZ137" s="136"/>
      <c r="BA137" s="136"/>
      <c r="BB137" s="136"/>
      <c r="BC137" s="136"/>
      <c r="BD137" s="136"/>
      <c r="BE137" s="136"/>
      <c r="BF137" s="136"/>
      <c r="BG137" s="136"/>
      <c r="BH137" s="136"/>
      <c r="BI137" s="136"/>
      <c r="BJ137" s="136"/>
      <c r="BK137" s="136"/>
      <c r="BL137" s="136"/>
      <c r="BM137" s="136"/>
      <c r="BN137" s="136"/>
      <c r="BO137" s="136"/>
      <c r="BP137" s="136"/>
      <c r="BQ137" s="136"/>
      <c r="BR137" s="136"/>
      <c r="BS137" s="136"/>
      <c r="BT137" s="136"/>
      <c r="BU137" s="136"/>
      <c r="BV137" s="136"/>
      <c r="BW137" s="136"/>
      <c r="BX137" s="136"/>
      <c r="BY137" s="136"/>
      <c r="BZ137" s="136"/>
      <c r="CA137" s="136"/>
      <c r="CB137" s="136"/>
      <c r="CC137" s="136"/>
      <c r="CD137" s="136"/>
    </row>
    <row r="138" spans="1:82">
      <c r="A138" s="67" t="s">
        <v>14</v>
      </c>
      <c r="B138" s="28"/>
      <c r="C138" s="28"/>
      <c r="D138" s="28"/>
      <c r="E138" s="28"/>
      <c r="F138" s="28"/>
      <c r="G138" s="28"/>
      <c r="H138" s="28"/>
      <c r="I138" s="28"/>
      <c r="J138" s="28"/>
      <c r="K138" s="28"/>
      <c r="L138" s="28"/>
      <c r="M138" s="28"/>
      <c r="N138" s="28"/>
      <c r="O138" s="28"/>
      <c r="P138" s="28"/>
      <c r="Q138" s="28"/>
      <c r="R138" s="28"/>
      <c r="S138" s="28"/>
      <c r="T138" s="28"/>
      <c r="U138" s="28"/>
      <c r="V138" s="28"/>
      <c r="W138" s="28"/>
      <c r="X138" s="28"/>
      <c r="Y138" s="28"/>
      <c r="Z138" s="28"/>
      <c r="AA138" s="28"/>
      <c r="AB138" s="28"/>
      <c r="AC138" s="28"/>
      <c r="AD138" s="28"/>
      <c r="AE138" s="28"/>
      <c r="AF138" s="28"/>
      <c r="AG138" s="28"/>
      <c r="AH138" s="28"/>
      <c r="AI138" s="28"/>
      <c r="AJ138" s="28"/>
      <c r="AK138" s="28"/>
      <c r="AL138" s="28"/>
      <c r="AM138" s="28"/>
      <c r="AN138" s="28"/>
      <c r="AO138" s="28"/>
      <c r="AP138" s="28"/>
      <c r="AQ138" s="28"/>
      <c r="AR138" s="28"/>
      <c r="AS138" s="28"/>
      <c r="AT138" s="28"/>
      <c r="AU138" s="28"/>
      <c r="AV138" s="28"/>
      <c r="AW138" s="28"/>
      <c r="AX138" s="67"/>
      <c r="AY138" s="67"/>
      <c r="AZ138" s="28"/>
      <c r="BA138" s="28"/>
      <c r="BB138" s="28"/>
      <c r="BC138" s="28"/>
      <c r="BD138" s="28"/>
      <c r="BE138" s="28"/>
      <c r="BF138" s="28"/>
      <c r="BG138" s="28"/>
      <c r="BH138" s="28"/>
      <c r="BI138" s="28"/>
      <c r="BJ138" s="28"/>
      <c r="BK138" s="28"/>
      <c r="BL138" s="28"/>
      <c r="BM138" s="28"/>
      <c r="BN138" s="28"/>
      <c r="BO138" s="28"/>
      <c r="BP138" s="28"/>
      <c r="BQ138" s="28"/>
      <c r="BR138" s="28"/>
      <c r="BS138" s="28"/>
      <c r="BT138" s="28"/>
      <c r="BU138" s="28"/>
      <c r="BV138" s="28"/>
      <c r="BW138" s="28"/>
      <c r="BX138" s="28"/>
      <c r="BY138" s="28"/>
      <c r="BZ138" s="28"/>
      <c r="CA138" s="28"/>
      <c r="CB138" s="28"/>
      <c r="CC138" s="28"/>
      <c r="CD138" s="28"/>
    </row>
    <row r="139" spans="1:82">
      <c r="A139" s="294" t="s">
        <v>261</v>
      </c>
      <c r="B139" s="230">
        <f>'Screen+Treat'!B19</f>
        <v>0</v>
      </c>
      <c r="C139" s="230">
        <f>'Screen+Treat'!C19</f>
        <v>0</v>
      </c>
      <c r="D139" s="230">
        <f>'Screen+Treat'!D19</f>
        <v>0</v>
      </c>
      <c r="E139" s="230">
        <f>'Screen+Treat'!E19</f>
        <v>0</v>
      </c>
      <c r="F139" s="230">
        <f>'Screen+Treat'!F19</f>
        <v>0</v>
      </c>
      <c r="G139" s="230">
        <f>'Screen+Treat'!G19</f>
        <v>0</v>
      </c>
      <c r="H139" s="230">
        <f>'Screen+Treat'!H19</f>
        <v>0</v>
      </c>
      <c r="I139" s="230">
        <f>'Screen+Treat'!I19</f>
        <v>0</v>
      </c>
      <c r="J139" s="230">
        <f>'Screen+Treat'!J19</f>
        <v>0</v>
      </c>
      <c r="K139" s="230">
        <f>'Screen+Treat'!K19</f>
        <v>0</v>
      </c>
      <c r="L139" s="230">
        <f>'Screen+Treat'!L19</f>
        <v>0</v>
      </c>
      <c r="M139" s="230">
        <f>'Screen+Treat'!M19</f>
        <v>0</v>
      </c>
      <c r="N139" s="230">
        <f>'Screen+Treat'!N19</f>
        <v>0</v>
      </c>
      <c r="O139" s="230">
        <f>'Screen+Treat'!O19</f>
        <v>0</v>
      </c>
      <c r="P139" s="230">
        <f>'Screen+Treat'!P19</f>
        <v>0</v>
      </c>
      <c r="Q139" s="230">
        <f>'Screen+Treat'!Q19</f>
        <v>0</v>
      </c>
      <c r="R139" s="230">
        <f>'Screen+Treat'!R19</f>
        <v>0</v>
      </c>
      <c r="S139" s="230">
        <f>'Screen+Treat'!S19</f>
        <v>0</v>
      </c>
      <c r="T139" s="230">
        <f>'Screen+Treat'!T19</f>
        <v>0</v>
      </c>
      <c r="U139" s="230">
        <f>'Screen+Treat'!U19</f>
        <v>0</v>
      </c>
      <c r="V139" s="230">
        <f>'Screen+Treat'!V19</f>
        <v>0</v>
      </c>
      <c r="W139" s="230">
        <f>'Screen+Treat'!W19</f>
        <v>0</v>
      </c>
      <c r="X139" s="230">
        <f>'Screen+Treat'!X19</f>
        <v>0</v>
      </c>
      <c r="Y139" s="230">
        <f>'Screen+Treat'!Y19</f>
        <v>0</v>
      </c>
      <c r="Z139" s="230">
        <f>'Screen+Treat'!Z19</f>
        <v>0</v>
      </c>
      <c r="AA139" s="230">
        <f>'Screen+Treat'!AA19</f>
        <v>0</v>
      </c>
      <c r="AB139" s="230">
        <f>'Screen+Treat'!AB19</f>
        <v>0</v>
      </c>
      <c r="AC139" s="230">
        <f>'Screen+Treat'!AC19</f>
        <v>0</v>
      </c>
      <c r="AD139" s="230">
        <f>'Screen+Treat'!AD19</f>
        <v>0</v>
      </c>
      <c r="AE139" s="230">
        <f>'Screen+Treat'!AE19</f>
        <v>0</v>
      </c>
      <c r="AF139" s="230">
        <f>'Screen+Treat'!AF19</f>
        <v>0</v>
      </c>
      <c r="AG139" s="230">
        <f>'Screen+Treat'!AG19</f>
        <v>0</v>
      </c>
      <c r="AH139" s="230">
        <f>'Screen+Treat'!AH19</f>
        <v>0</v>
      </c>
      <c r="AI139" s="230">
        <f>'Screen+Treat'!AI19</f>
        <v>0</v>
      </c>
      <c r="AJ139" s="230">
        <f>'Screen+Treat'!AJ19</f>
        <v>0</v>
      </c>
      <c r="AK139" s="230">
        <f>'Screen+Treat'!AK19</f>
        <v>0</v>
      </c>
      <c r="AL139" s="230">
        <f>'Screen+Treat'!AL19</f>
        <v>0</v>
      </c>
      <c r="AM139" s="230">
        <f>'Screen+Treat'!AM19</f>
        <v>0</v>
      </c>
      <c r="AN139" s="230">
        <f>'Screen+Treat'!AN19</f>
        <v>0</v>
      </c>
      <c r="AO139" s="230">
        <f>'Screen+Treat'!AO19</f>
        <v>0</v>
      </c>
      <c r="AP139" s="230">
        <f>'Screen+Treat'!AP19</f>
        <v>0</v>
      </c>
      <c r="AQ139" s="230">
        <f>'Screen+Treat'!AQ19</f>
        <v>0</v>
      </c>
      <c r="AR139" s="230">
        <f>'Screen+Treat'!AR19</f>
        <v>0</v>
      </c>
      <c r="AS139" s="230">
        <f>'Screen+Treat'!AS19</f>
        <v>0</v>
      </c>
      <c r="AT139" s="230">
        <f>'Screen+Treat'!AT19</f>
        <v>0</v>
      </c>
      <c r="AU139" s="230">
        <f>'Screen+Treat'!AU19</f>
        <v>0</v>
      </c>
      <c r="AV139" s="230">
        <f>'Screen+Treat'!AV19</f>
        <v>0</v>
      </c>
      <c r="AW139" s="230">
        <f>'Screen+Treat'!AW19</f>
        <v>0</v>
      </c>
      <c r="AX139" s="230">
        <f>'Screen+Treat'!AX19</f>
        <v>0</v>
      </c>
      <c r="AY139" s="230">
        <f>'Screen+Treat'!AY19</f>
        <v>0</v>
      </c>
      <c r="AZ139" s="230">
        <f>'Screen+Treat'!AZ19</f>
        <v>0</v>
      </c>
      <c r="BA139" s="230">
        <f>'Screen+Treat'!BA19</f>
        <v>0</v>
      </c>
      <c r="BB139" s="230">
        <f>'Screen+Treat'!BB19</f>
        <v>0</v>
      </c>
      <c r="BC139" s="230">
        <f>'Screen+Treat'!BC19</f>
        <v>0</v>
      </c>
      <c r="BD139" s="230">
        <f>'Screen+Treat'!BD19</f>
        <v>0</v>
      </c>
      <c r="BE139" s="230">
        <f>'Screen+Treat'!BE19</f>
        <v>0</v>
      </c>
      <c r="BF139" s="230">
        <f>'Screen+Treat'!BF19</f>
        <v>0</v>
      </c>
      <c r="BG139" s="230">
        <f>'Screen+Treat'!BG19</f>
        <v>0</v>
      </c>
      <c r="BH139" s="230">
        <f>'Screen+Treat'!BH19</f>
        <v>0</v>
      </c>
      <c r="BI139" s="230">
        <f>'Screen+Treat'!BI19</f>
        <v>0</v>
      </c>
      <c r="BJ139" s="230">
        <f>'Screen+Treat'!BJ19</f>
        <v>0</v>
      </c>
      <c r="BK139" s="230">
        <f>'Screen+Treat'!BK19</f>
        <v>0</v>
      </c>
      <c r="BL139" s="230">
        <f>'Screen+Treat'!BL19</f>
        <v>0</v>
      </c>
      <c r="BM139" s="230">
        <f>'Screen+Treat'!BM19</f>
        <v>0</v>
      </c>
      <c r="BN139" s="230">
        <f>'Screen+Treat'!BN19</f>
        <v>0</v>
      </c>
      <c r="BO139" s="230">
        <f>'Screen+Treat'!BO19</f>
        <v>0</v>
      </c>
      <c r="BP139" s="230">
        <f>'Screen+Treat'!BP19</f>
        <v>0</v>
      </c>
      <c r="BQ139" s="230">
        <f>'Screen+Treat'!BQ19</f>
        <v>0</v>
      </c>
      <c r="BR139" s="230">
        <f>'Screen+Treat'!BR19</f>
        <v>0</v>
      </c>
      <c r="BS139" s="230">
        <f>'Screen+Treat'!BS19</f>
        <v>0</v>
      </c>
      <c r="BT139" s="230">
        <f>'Screen+Treat'!BT19</f>
        <v>0</v>
      </c>
      <c r="BU139" s="230">
        <f>'Screen+Treat'!BU19</f>
        <v>0</v>
      </c>
      <c r="BV139" s="230">
        <f>'Screen+Treat'!BV19</f>
        <v>0</v>
      </c>
      <c r="BW139" s="230">
        <f>'Screen+Treat'!BW19</f>
        <v>0</v>
      </c>
      <c r="BX139" s="230">
        <f>'Screen+Treat'!BX19</f>
        <v>0</v>
      </c>
      <c r="BY139" s="230">
        <f>'Screen+Treat'!BY19</f>
        <v>0</v>
      </c>
      <c r="BZ139" s="230">
        <f>'Screen+Treat'!BZ19</f>
        <v>0</v>
      </c>
      <c r="CA139" s="230">
        <f>'Screen+Treat'!CA19</f>
        <v>0</v>
      </c>
      <c r="CB139" s="230">
        <f>'Screen+Treat'!CB19</f>
        <v>0</v>
      </c>
      <c r="CC139" s="230">
        <f>'Screen+Treat'!CC19</f>
        <v>0</v>
      </c>
      <c r="CD139" s="230">
        <f>'Screen+Treat'!CD19</f>
        <v>0</v>
      </c>
    </row>
    <row r="140" spans="1:82">
      <c r="A140" s="155" t="s">
        <v>262</v>
      </c>
      <c r="B140" s="230">
        <f>'Screen+Treat'!B20</f>
        <v>0</v>
      </c>
      <c r="C140" s="230">
        <f>'Screen+Treat'!C20</f>
        <v>0</v>
      </c>
      <c r="D140" s="230">
        <f>'Screen+Treat'!D20</f>
        <v>0</v>
      </c>
      <c r="E140" s="230">
        <f>'Screen+Treat'!E20</f>
        <v>0</v>
      </c>
      <c r="F140" s="230">
        <f>'Screen+Treat'!F20</f>
        <v>0</v>
      </c>
      <c r="G140" s="230">
        <f>'Screen+Treat'!G20</f>
        <v>0</v>
      </c>
      <c r="H140" s="230">
        <f>'Screen+Treat'!H20</f>
        <v>0</v>
      </c>
      <c r="I140" s="230">
        <f>'Screen+Treat'!I20</f>
        <v>0</v>
      </c>
      <c r="J140" s="230">
        <f>'Screen+Treat'!J20</f>
        <v>0</v>
      </c>
      <c r="K140" s="230">
        <f>'Screen+Treat'!K20</f>
        <v>0</v>
      </c>
      <c r="L140" s="230">
        <f>'Screen+Treat'!L20</f>
        <v>0</v>
      </c>
      <c r="M140" s="230">
        <f>'Screen+Treat'!M20</f>
        <v>0</v>
      </c>
      <c r="N140" s="230">
        <f>'Screen+Treat'!N20</f>
        <v>0</v>
      </c>
      <c r="O140" s="230">
        <f>'Screen+Treat'!O20</f>
        <v>0</v>
      </c>
      <c r="P140" s="230">
        <f>'Screen+Treat'!P20</f>
        <v>0</v>
      </c>
      <c r="Q140" s="230">
        <f>'Screen+Treat'!Q20</f>
        <v>0</v>
      </c>
      <c r="R140" s="230">
        <f>'Screen+Treat'!R20</f>
        <v>0</v>
      </c>
      <c r="S140" s="230">
        <f>'Screen+Treat'!S20</f>
        <v>0</v>
      </c>
      <c r="T140" s="230">
        <f>'Screen+Treat'!T20</f>
        <v>0</v>
      </c>
      <c r="U140" s="230">
        <f>'Screen+Treat'!U20</f>
        <v>0</v>
      </c>
      <c r="V140" s="230">
        <f>'Screen+Treat'!V20</f>
        <v>0</v>
      </c>
      <c r="W140" s="230">
        <f>'Screen+Treat'!W20</f>
        <v>0</v>
      </c>
      <c r="X140" s="230">
        <f>'Screen+Treat'!X20</f>
        <v>0</v>
      </c>
      <c r="Y140" s="230">
        <f>'Screen+Treat'!Y20</f>
        <v>0</v>
      </c>
      <c r="Z140" s="230">
        <f>'Screen+Treat'!Z20</f>
        <v>0</v>
      </c>
      <c r="AA140" s="230">
        <f>'Screen+Treat'!AA20</f>
        <v>0</v>
      </c>
      <c r="AB140" s="230">
        <f>'Screen+Treat'!AB20</f>
        <v>0</v>
      </c>
      <c r="AC140" s="230">
        <f>'Screen+Treat'!AC20</f>
        <v>0</v>
      </c>
      <c r="AD140" s="230">
        <f>'Screen+Treat'!AD20</f>
        <v>0</v>
      </c>
      <c r="AE140" s="230">
        <f>'Screen+Treat'!AE20</f>
        <v>0</v>
      </c>
      <c r="AF140" s="230">
        <f>'Screen+Treat'!AF20</f>
        <v>0</v>
      </c>
      <c r="AG140" s="230">
        <f>'Screen+Treat'!AG20</f>
        <v>0</v>
      </c>
      <c r="AH140" s="230">
        <f>'Screen+Treat'!AH20</f>
        <v>0</v>
      </c>
      <c r="AI140" s="230">
        <f>'Screen+Treat'!AI20</f>
        <v>0</v>
      </c>
      <c r="AJ140" s="230">
        <f>'Screen+Treat'!AJ20</f>
        <v>0</v>
      </c>
      <c r="AK140" s="230">
        <f>'Screen+Treat'!AK20</f>
        <v>0</v>
      </c>
      <c r="AL140" s="230">
        <f>'Screen+Treat'!AL20</f>
        <v>0</v>
      </c>
      <c r="AM140" s="230">
        <f>'Screen+Treat'!AM20</f>
        <v>0</v>
      </c>
      <c r="AN140" s="230">
        <f>'Screen+Treat'!AN20</f>
        <v>0</v>
      </c>
      <c r="AO140" s="230">
        <f>'Screen+Treat'!AO20</f>
        <v>0</v>
      </c>
      <c r="AP140" s="230">
        <f>'Screen+Treat'!AP20</f>
        <v>0</v>
      </c>
      <c r="AQ140" s="230">
        <f>'Screen+Treat'!AQ20</f>
        <v>0</v>
      </c>
      <c r="AR140" s="230">
        <f>'Screen+Treat'!AR20</f>
        <v>0</v>
      </c>
      <c r="AS140" s="230">
        <f>'Screen+Treat'!AS20</f>
        <v>0</v>
      </c>
      <c r="AT140" s="230">
        <f>'Screen+Treat'!AT20</f>
        <v>0</v>
      </c>
      <c r="AU140" s="230">
        <f>'Screen+Treat'!AU20</f>
        <v>0</v>
      </c>
      <c r="AV140" s="230">
        <f>'Screen+Treat'!AV20</f>
        <v>0</v>
      </c>
      <c r="AW140" s="230">
        <f>'Screen+Treat'!AW20</f>
        <v>0</v>
      </c>
      <c r="AX140" s="230">
        <f>'Screen+Treat'!AX20</f>
        <v>0</v>
      </c>
      <c r="AY140" s="230">
        <f>'Screen+Treat'!AY20</f>
        <v>0</v>
      </c>
      <c r="AZ140" s="230">
        <f>'Screen+Treat'!AZ20</f>
        <v>0</v>
      </c>
      <c r="BA140" s="230">
        <f>'Screen+Treat'!BA20</f>
        <v>0</v>
      </c>
      <c r="BB140" s="230">
        <f>'Screen+Treat'!BB20</f>
        <v>0</v>
      </c>
      <c r="BC140" s="230">
        <f>'Screen+Treat'!BC20</f>
        <v>0</v>
      </c>
      <c r="BD140" s="230">
        <f>'Screen+Treat'!BD20</f>
        <v>0</v>
      </c>
      <c r="BE140" s="230">
        <f>'Screen+Treat'!BE20</f>
        <v>0</v>
      </c>
      <c r="BF140" s="230">
        <f>'Screen+Treat'!BF20</f>
        <v>0</v>
      </c>
      <c r="BG140" s="230">
        <f>'Screen+Treat'!BG20</f>
        <v>0</v>
      </c>
      <c r="BH140" s="230">
        <f>'Screen+Treat'!BH20</f>
        <v>0</v>
      </c>
      <c r="BI140" s="230">
        <f>'Screen+Treat'!BI20</f>
        <v>0</v>
      </c>
      <c r="BJ140" s="230">
        <f>'Screen+Treat'!BJ20</f>
        <v>0</v>
      </c>
      <c r="BK140" s="230">
        <f>'Screen+Treat'!BK20</f>
        <v>0</v>
      </c>
      <c r="BL140" s="230">
        <f>'Screen+Treat'!BL20</f>
        <v>0</v>
      </c>
      <c r="BM140" s="230">
        <f>'Screen+Treat'!BM20</f>
        <v>0</v>
      </c>
      <c r="BN140" s="230">
        <f>'Screen+Treat'!BN20</f>
        <v>0</v>
      </c>
      <c r="BO140" s="230">
        <f>'Screen+Treat'!BO20</f>
        <v>0</v>
      </c>
      <c r="BP140" s="230">
        <f>'Screen+Treat'!BP20</f>
        <v>0</v>
      </c>
      <c r="BQ140" s="230">
        <f>'Screen+Treat'!BQ20</f>
        <v>0</v>
      </c>
      <c r="BR140" s="230">
        <f>'Screen+Treat'!BR20</f>
        <v>0</v>
      </c>
      <c r="BS140" s="230">
        <f>'Screen+Treat'!BS20</f>
        <v>0</v>
      </c>
      <c r="BT140" s="230">
        <f>'Screen+Treat'!BT20</f>
        <v>0</v>
      </c>
      <c r="BU140" s="230">
        <f>'Screen+Treat'!BU20</f>
        <v>0</v>
      </c>
      <c r="BV140" s="230">
        <f>'Screen+Treat'!BV20</f>
        <v>0</v>
      </c>
      <c r="BW140" s="230">
        <f>'Screen+Treat'!BW20</f>
        <v>0</v>
      </c>
      <c r="BX140" s="230">
        <f>'Screen+Treat'!BX20</f>
        <v>0</v>
      </c>
      <c r="BY140" s="230">
        <f>'Screen+Treat'!BY20</f>
        <v>0</v>
      </c>
      <c r="BZ140" s="230">
        <f>'Screen+Treat'!BZ20</f>
        <v>0</v>
      </c>
      <c r="CA140" s="230">
        <f>'Screen+Treat'!CA20</f>
        <v>0</v>
      </c>
      <c r="CB140" s="230">
        <f>'Screen+Treat'!CB20</f>
        <v>0</v>
      </c>
      <c r="CC140" s="230">
        <f>'Screen+Treat'!CC20</f>
        <v>0</v>
      </c>
      <c r="CD140" s="230">
        <f>'Screen+Treat'!CD20</f>
        <v>0</v>
      </c>
    </row>
    <row r="141" spans="1:82">
      <c r="A141" s="155" t="s">
        <v>263</v>
      </c>
      <c r="B141" s="230">
        <f>'Screen+Treat'!B21</f>
        <v>0</v>
      </c>
      <c r="C141" s="230">
        <f>'Screen+Treat'!C21</f>
        <v>0</v>
      </c>
      <c r="D141" s="230">
        <f>'Screen+Treat'!D21</f>
        <v>0</v>
      </c>
      <c r="E141" s="230">
        <f>'Screen+Treat'!E21</f>
        <v>0</v>
      </c>
      <c r="F141" s="230">
        <f>'Screen+Treat'!F21</f>
        <v>0</v>
      </c>
      <c r="G141" s="230">
        <f>'Screen+Treat'!G21</f>
        <v>0</v>
      </c>
      <c r="H141" s="230">
        <f>'Screen+Treat'!H21</f>
        <v>0</v>
      </c>
      <c r="I141" s="230">
        <f>'Screen+Treat'!I21</f>
        <v>0</v>
      </c>
      <c r="J141" s="230">
        <f>'Screen+Treat'!J21</f>
        <v>0</v>
      </c>
      <c r="K141" s="230">
        <f>'Screen+Treat'!K21</f>
        <v>0</v>
      </c>
      <c r="L141" s="230">
        <f>'Screen+Treat'!L21</f>
        <v>0</v>
      </c>
      <c r="M141" s="230">
        <f>'Screen+Treat'!M21</f>
        <v>0</v>
      </c>
      <c r="N141" s="230">
        <f>'Screen+Treat'!N21</f>
        <v>0</v>
      </c>
      <c r="O141" s="230">
        <f>'Screen+Treat'!O21</f>
        <v>0</v>
      </c>
      <c r="P141" s="230">
        <f>'Screen+Treat'!P21</f>
        <v>0</v>
      </c>
      <c r="Q141" s="230">
        <f>'Screen+Treat'!Q21</f>
        <v>0</v>
      </c>
      <c r="R141" s="230">
        <f>'Screen+Treat'!R21</f>
        <v>0</v>
      </c>
      <c r="S141" s="230">
        <f>'Screen+Treat'!S21</f>
        <v>0</v>
      </c>
      <c r="T141" s="230">
        <f>'Screen+Treat'!T21</f>
        <v>0</v>
      </c>
      <c r="U141" s="230">
        <f>'Screen+Treat'!U21</f>
        <v>0</v>
      </c>
      <c r="V141" s="230">
        <f>'Screen+Treat'!V21</f>
        <v>0</v>
      </c>
      <c r="W141" s="230">
        <f>'Screen+Treat'!W21</f>
        <v>0</v>
      </c>
      <c r="X141" s="230">
        <f>'Screen+Treat'!X21</f>
        <v>0</v>
      </c>
      <c r="Y141" s="230">
        <f>'Screen+Treat'!Y21</f>
        <v>0</v>
      </c>
      <c r="Z141" s="230">
        <f>'Screen+Treat'!Z21</f>
        <v>0</v>
      </c>
      <c r="AA141" s="230">
        <f>'Screen+Treat'!AA21</f>
        <v>0</v>
      </c>
      <c r="AB141" s="230">
        <f>'Screen+Treat'!AB21</f>
        <v>0</v>
      </c>
      <c r="AC141" s="230">
        <f>'Screen+Treat'!AC21</f>
        <v>0</v>
      </c>
      <c r="AD141" s="230">
        <f>'Screen+Treat'!AD21</f>
        <v>0</v>
      </c>
      <c r="AE141" s="230">
        <f>'Screen+Treat'!AE21</f>
        <v>0</v>
      </c>
      <c r="AF141" s="230">
        <f>'Screen+Treat'!AF21</f>
        <v>0</v>
      </c>
      <c r="AG141" s="230">
        <f>'Screen+Treat'!AG21</f>
        <v>0</v>
      </c>
      <c r="AH141" s="230">
        <f>'Screen+Treat'!AH21</f>
        <v>0</v>
      </c>
      <c r="AI141" s="230">
        <f>'Screen+Treat'!AI21</f>
        <v>0</v>
      </c>
      <c r="AJ141" s="230">
        <f>'Screen+Treat'!AJ21</f>
        <v>0</v>
      </c>
      <c r="AK141" s="230">
        <f>'Screen+Treat'!AK21</f>
        <v>0</v>
      </c>
      <c r="AL141" s="230">
        <f>'Screen+Treat'!AL21</f>
        <v>0</v>
      </c>
      <c r="AM141" s="230">
        <f>'Screen+Treat'!AM21</f>
        <v>0</v>
      </c>
      <c r="AN141" s="230">
        <f>'Screen+Treat'!AN21</f>
        <v>0</v>
      </c>
      <c r="AO141" s="230">
        <f>'Screen+Treat'!AO21</f>
        <v>0</v>
      </c>
      <c r="AP141" s="230">
        <f>'Screen+Treat'!AP21</f>
        <v>0</v>
      </c>
      <c r="AQ141" s="230">
        <f>'Screen+Treat'!AQ21</f>
        <v>0</v>
      </c>
      <c r="AR141" s="230">
        <f>'Screen+Treat'!AR21</f>
        <v>0</v>
      </c>
      <c r="AS141" s="230">
        <f>'Screen+Treat'!AS21</f>
        <v>0</v>
      </c>
      <c r="AT141" s="230">
        <f>'Screen+Treat'!AT21</f>
        <v>0</v>
      </c>
      <c r="AU141" s="230">
        <f>'Screen+Treat'!AU21</f>
        <v>0</v>
      </c>
      <c r="AV141" s="230">
        <f>'Screen+Treat'!AV21</f>
        <v>0</v>
      </c>
      <c r="AW141" s="230">
        <f>'Screen+Treat'!AW21</f>
        <v>0</v>
      </c>
      <c r="AX141" s="230">
        <f>'Screen+Treat'!AX21</f>
        <v>0</v>
      </c>
      <c r="AY141" s="230">
        <f>'Screen+Treat'!AY21</f>
        <v>0</v>
      </c>
      <c r="AZ141" s="230">
        <f>'Screen+Treat'!AZ21</f>
        <v>0</v>
      </c>
      <c r="BA141" s="230">
        <f>'Screen+Treat'!BA21</f>
        <v>0</v>
      </c>
      <c r="BB141" s="230">
        <f>'Screen+Treat'!BB21</f>
        <v>0</v>
      </c>
      <c r="BC141" s="230">
        <f>'Screen+Treat'!BC21</f>
        <v>0</v>
      </c>
      <c r="BD141" s="230">
        <f>'Screen+Treat'!BD21</f>
        <v>0</v>
      </c>
      <c r="BE141" s="230">
        <f>'Screen+Treat'!BE21</f>
        <v>0</v>
      </c>
      <c r="BF141" s="230">
        <f>'Screen+Treat'!BF21</f>
        <v>0</v>
      </c>
      <c r="BG141" s="230">
        <f>'Screen+Treat'!BG21</f>
        <v>0</v>
      </c>
      <c r="BH141" s="230">
        <f>'Screen+Treat'!BH21</f>
        <v>0</v>
      </c>
      <c r="BI141" s="230">
        <f>'Screen+Treat'!BI21</f>
        <v>0</v>
      </c>
      <c r="BJ141" s="230">
        <f>'Screen+Treat'!BJ21</f>
        <v>0</v>
      </c>
      <c r="BK141" s="230">
        <f>'Screen+Treat'!BK21</f>
        <v>0</v>
      </c>
      <c r="BL141" s="230">
        <f>'Screen+Treat'!BL21</f>
        <v>0</v>
      </c>
      <c r="BM141" s="230">
        <f>'Screen+Treat'!BM21</f>
        <v>0</v>
      </c>
      <c r="BN141" s="230">
        <f>'Screen+Treat'!BN21</f>
        <v>0</v>
      </c>
      <c r="BO141" s="230">
        <f>'Screen+Treat'!BO21</f>
        <v>0</v>
      </c>
      <c r="BP141" s="230">
        <f>'Screen+Treat'!BP21</f>
        <v>0</v>
      </c>
      <c r="BQ141" s="230">
        <f>'Screen+Treat'!BQ21</f>
        <v>0</v>
      </c>
      <c r="BR141" s="230">
        <f>'Screen+Treat'!BR21</f>
        <v>0</v>
      </c>
      <c r="BS141" s="230">
        <f>'Screen+Treat'!BS21</f>
        <v>0</v>
      </c>
      <c r="BT141" s="230">
        <f>'Screen+Treat'!BT21</f>
        <v>0</v>
      </c>
      <c r="BU141" s="230">
        <f>'Screen+Treat'!BU21</f>
        <v>0</v>
      </c>
      <c r="BV141" s="230">
        <f>'Screen+Treat'!BV21</f>
        <v>0</v>
      </c>
      <c r="BW141" s="230">
        <f>'Screen+Treat'!BW21</f>
        <v>0</v>
      </c>
      <c r="BX141" s="230">
        <f>'Screen+Treat'!BX21</f>
        <v>0</v>
      </c>
      <c r="BY141" s="230">
        <f>'Screen+Treat'!BY21</f>
        <v>0</v>
      </c>
      <c r="BZ141" s="230">
        <f>'Screen+Treat'!BZ21</f>
        <v>0</v>
      </c>
      <c r="CA141" s="230">
        <f>'Screen+Treat'!CA21</f>
        <v>0</v>
      </c>
      <c r="CB141" s="230">
        <f>'Screen+Treat'!CB21</f>
        <v>0</v>
      </c>
      <c r="CC141" s="230">
        <f>'Screen+Treat'!CC21</f>
        <v>0</v>
      </c>
      <c r="CD141" s="230">
        <f>'Screen+Treat'!CD21</f>
        <v>0</v>
      </c>
    </row>
    <row r="142" spans="1:82">
      <c r="A142" s="293" t="s">
        <v>264</v>
      </c>
      <c r="B142" s="230">
        <f>'Screen+Treat'!B22</f>
        <v>0</v>
      </c>
      <c r="C142" s="230">
        <f>'Screen+Treat'!C22</f>
        <v>0</v>
      </c>
      <c r="D142" s="230">
        <f>'Screen+Treat'!D22</f>
        <v>0</v>
      </c>
      <c r="E142" s="230">
        <f>'Screen+Treat'!E22</f>
        <v>0</v>
      </c>
      <c r="F142" s="230">
        <f>'Screen+Treat'!F22</f>
        <v>0</v>
      </c>
      <c r="G142" s="230">
        <f>'Screen+Treat'!G22</f>
        <v>0</v>
      </c>
      <c r="H142" s="230">
        <f>'Screen+Treat'!H22</f>
        <v>0</v>
      </c>
      <c r="I142" s="230">
        <f>'Screen+Treat'!I22</f>
        <v>0</v>
      </c>
      <c r="J142" s="230">
        <f>'Screen+Treat'!J22</f>
        <v>0</v>
      </c>
      <c r="K142" s="230">
        <f>'Screen+Treat'!K22</f>
        <v>0</v>
      </c>
      <c r="L142" s="230">
        <f>'Screen+Treat'!L22</f>
        <v>0</v>
      </c>
      <c r="M142" s="230">
        <f>'Screen+Treat'!M22</f>
        <v>0</v>
      </c>
      <c r="N142" s="230">
        <f>'Screen+Treat'!N22</f>
        <v>0</v>
      </c>
      <c r="O142" s="230">
        <f>'Screen+Treat'!O22</f>
        <v>0</v>
      </c>
      <c r="P142" s="230">
        <f>'Screen+Treat'!P22</f>
        <v>0</v>
      </c>
      <c r="Q142" s="230">
        <f>'Screen+Treat'!Q22</f>
        <v>0</v>
      </c>
      <c r="R142" s="230">
        <f>'Screen+Treat'!R22</f>
        <v>0</v>
      </c>
      <c r="S142" s="230">
        <f>'Screen+Treat'!S22</f>
        <v>0</v>
      </c>
      <c r="T142" s="230">
        <f>'Screen+Treat'!T22</f>
        <v>0</v>
      </c>
      <c r="U142" s="230">
        <f>'Screen+Treat'!U22</f>
        <v>0</v>
      </c>
      <c r="V142" s="230">
        <f>'Screen+Treat'!V22</f>
        <v>0</v>
      </c>
      <c r="W142" s="230">
        <f>'Screen+Treat'!W22</f>
        <v>0</v>
      </c>
      <c r="X142" s="230">
        <f>'Screen+Treat'!X22</f>
        <v>0</v>
      </c>
      <c r="Y142" s="230">
        <f>'Screen+Treat'!Y22</f>
        <v>0</v>
      </c>
      <c r="Z142" s="230">
        <f>'Screen+Treat'!Z22</f>
        <v>0</v>
      </c>
      <c r="AA142" s="230">
        <f>'Screen+Treat'!AA22</f>
        <v>0</v>
      </c>
      <c r="AB142" s="230">
        <f>'Screen+Treat'!AB22</f>
        <v>0</v>
      </c>
      <c r="AC142" s="230">
        <f>'Screen+Treat'!AC22</f>
        <v>0</v>
      </c>
      <c r="AD142" s="230">
        <f>'Screen+Treat'!AD22</f>
        <v>0</v>
      </c>
      <c r="AE142" s="230">
        <f>'Screen+Treat'!AE22</f>
        <v>0</v>
      </c>
      <c r="AF142" s="230">
        <f>'Screen+Treat'!AF22</f>
        <v>0</v>
      </c>
      <c r="AG142" s="230">
        <f>'Screen+Treat'!AG22</f>
        <v>0</v>
      </c>
      <c r="AH142" s="230">
        <f>'Screen+Treat'!AH22</f>
        <v>0</v>
      </c>
      <c r="AI142" s="230">
        <f>'Screen+Treat'!AI22</f>
        <v>0</v>
      </c>
      <c r="AJ142" s="230">
        <f>'Screen+Treat'!AJ22</f>
        <v>0</v>
      </c>
      <c r="AK142" s="230">
        <f>'Screen+Treat'!AK22</f>
        <v>0</v>
      </c>
      <c r="AL142" s="230">
        <f>'Screen+Treat'!AL22</f>
        <v>0</v>
      </c>
      <c r="AM142" s="230">
        <f>'Screen+Treat'!AM22</f>
        <v>0</v>
      </c>
      <c r="AN142" s="230">
        <f>'Screen+Treat'!AN22</f>
        <v>0</v>
      </c>
      <c r="AO142" s="230">
        <f>'Screen+Treat'!AO22</f>
        <v>0</v>
      </c>
      <c r="AP142" s="230">
        <f>'Screen+Treat'!AP22</f>
        <v>0</v>
      </c>
      <c r="AQ142" s="230">
        <f>'Screen+Treat'!AQ22</f>
        <v>0</v>
      </c>
      <c r="AR142" s="230">
        <f>'Screen+Treat'!AR22</f>
        <v>0</v>
      </c>
      <c r="AS142" s="230">
        <f>'Screen+Treat'!AS22</f>
        <v>0</v>
      </c>
      <c r="AT142" s="230">
        <f>'Screen+Treat'!AT22</f>
        <v>0</v>
      </c>
      <c r="AU142" s="230">
        <f>'Screen+Treat'!AU22</f>
        <v>0</v>
      </c>
      <c r="AV142" s="230">
        <f>'Screen+Treat'!AV22</f>
        <v>0</v>
      </c>
      <c r="AW142" s="230">
        <f>'Screen+Treat'!AW22</f>
        <v>0</v>
      </c>
      <c r="AX142" s="230">
        <f>'Screen+Treat'!AX22</f>
        <v>0</v>
      </c>
      <c r="AY142" s="230">
        <f>'Screen+Treat'!AY22</f>
        <v>0</v>
      </c>
      <c r="AZ142" s="230">
        <f>'Screen+Treat'!AZ22</f>
        <v>0</v>
      </c>
      <c r="BA142" s="230">
        <f>'Screen+Treat'!BA22</f>
        <v>0</v>
      </c>
      <c r="BB142" s="230">
        <f>'Screen+Treat'!BB22</f>
        <v>0</v>
      </c>
      <c r="BC142" s="230">
        <f>'Screen+Treat'!BC22</f>
        <v>0</v>
      </c>
      <c r="BD142" s="230">
        <f>'Screen+Treat'!BD22</f>
        <v>0</v>
      </c>
      <c r="BE142" s="230">
        <f>'Screen+Treat'!BE22</f>
        <v>0</v>
      </c>
      <c r="BF142" s="230">
        <f>'Screen+Treat'!BF22</f>
        <v>0</v>
      </c>
      <c r="BG142" s="230">
        <f>'Screen+Treat'!BG22</f>
        <v>0</v>
      </c>
      <c r="BH142" s="230">
        <f>'Screen+Treat'!BH22</f>
        <v>0</v>
      </c>
      <c r="BI142" s="230">
        <f>'Screen+Treat'!BI22</f>
        <v>0</v>
      </c>
      <c r="BJ142" s="230">
        <f>'Screen+Treat'!BJ22</f>
        <v>0</v>
      </c>
      <c r="BK142" s="230">
        <f>'Screen+Treat'!BK22</f>
        <v>0</v>
      </c>
      <c r="BL142" s="230">
        <f>'Screen+Treat'!BL22</f>
        <v>0</v>
      </c>
      <c r="BM142" s="230">
        <f>'Screen+Treat'!BM22</f>
        <v>0</v>
      </c>
      <c r="BN142" s="230">
        <f>'Screen+Treat'!BN22</f>
        <v>0</v>
      </c>
      <c r="BO142" s="230">
        <f>'Screen+Treat'!BO22</f>
        <v>0</v>
      </c>
      <c r="BP142" s="230">
        <f>'Screen+Treat'!BP22</f>
        <v>0</v>
      </c>
      <c r="BQ142" s="230">
        <f>'Screen+Treat'!BQ22</f>
        <v>0</v>
      </c>
      <c r="BR142" s="230">
        <f>'Screen+Treat'!BR22</f>
        <v>0</v>
      </c>
      <c r="BS142" s="230">
        <f>'Screen+Treat'!BS22</f>
        <v>0</v>
      </c>
      <c r="BT142" s="230">
        <f>'Screen+Treat'!BT22</f>
        <v>0</v>
      </c>
      <c r="BU142" s="230">
        <f>'Screen+Treat'!BU22</f>
        <v>0</v>
      </c>
      <c r="BV142" s="230">
        <f>'Screen+Treat'!BV22</f>
        <v>0</v>
      </c>
      <c r="BW142" s="230">
        <f>'Screen+Treat'!BW22</f>
        <v>0</v>
      </c>
      <c r="BX142" s="230">
        <f>'Screen+Treat'!BX22</f>
        <v>0</v>
      </c>
      <c r="BY142" s="230">
        <f>'Screen+Treat'!BY22</f>
        <v>0</v>
      </c>
      <c r="BZ142" s="230">
        <f>'Screen+Treat'!BZ22</f>
        <v>0</v>
      </c>
      <c r="CA142" s="230">
        <f>'Screen+Treat'!CA22</f>
        <v>0</v>
      </c>
      <c r="CB142" s="230">
        <f>'Screen+Treat'!CB22</f>
        <v>0</v>
      </c>
      <c r="CC142" s="230">
        <f>'Screen+Treat'!CC22</f>
        <v>0</v>
      </c>
      <c r="CD142" s="230">
        <f>'Screen+Treat'!CD22</f>
        <v>0</v>
      </c>
    </row>
    <row r="143" spans="1:82">
      <c r="A143" s="155"/>
      <c r="B143" s="327"/>
      <c r="C143" s="327"/>
      <c r="D143" s="327"/>
      <c r="E143" s="327"/>
      <c r="F143" s="327"/>
      <c r="G143" s="327"/>
      <c r="H143" s="327"/>
      <c r="I143" s="327"/>
      <c r="J143" s="327"/>
      <c r="K143" s="327"/>
      <c r="L143" s="327"/>
      <c r="M143" s="327"/>
      <c r="N143" s="327"/>
      <c r="O143" s="327"/>
      <c r="P143" s="327"/>
      <c r="Q143" s="327"/>
      <c r="R143" s="327"/>
      <c r="S143" s="327"/>
      <c r="T143" s="327"/>
      <c r="U143" s="327"/>
      <c r="V143" s="327"/>
      <c r="W143" s="327"/>
      <c r="X143" s="327"/>
      <c r="Y143" s="327"/>
      <c r="Z143" s="327"/>
      <c r="AA143" s="327"/>
      <c r="AB143" s="327"/>
      <c r="AC143" s="327"/>
      <c r="AD143" s="327"/>
      <c r="AE143" s="327"/>
      <c r="AF143" s="327"/>
      <c r="AG143" s="327"/>
      <c r="AH143" s="327"/>
      <c r="AI143" s="327"/>
      <c r="AJ143" s="327"/>
      <c r="AK143" s="327"/>
      <c r="AL143" s="327"/>
      <c r="AM143" s="327"/>
      <c r="AN143" s="327"/>
      <c r="AO143" s="327"/>
      <c r="AP143" s="327"/>
      <c r="AQ143" s="327"/>
      <c r="AR143" s="327"/>
      <c r="AS143" s="327"/>
      <c r="AT143" s="327"/>
      <c r="AU143" s="327"/>
      <c r="AV143" s="327"/>
      <c r="AW143" s="327"/>
      <c r="AX143" s="327"/>
      <c r="AY143" s="327"/>
      <c r="AZ143" s="327"/>
      <c r="BA143" s="327"/>
      <c r="BB143" s="327"/>
      <c r="BC143" s="327"/>
      <c r="BD143" s="327"/>
      <c r="BE143" s="327"/>
      <c r="BF143" s="327"/>
      <c r="BG143" s="327"/>
      <c r="BH143" s="327"/>
      <c r="BI143" s="327"/>
      <c r="BJ143" s="327"/>
      <c r="BK143" s="327"/>
      <c r="BL143" s="327"/>
      <c r="BM143" s="327"/>
      <c r="BN143" s="327"/>
      <c r="BO143" s="327"/>
      <c r="BP143" s="327"/>
      <c r="BQ143" s="327"/>
      <c r="BR143" s="327"/>
      <c r="BS143" s="327"/>
      <c r="BT143" s="327"/>
      <c r="BU143" s="327"/>
      <c r="BV143" s="327"/>
      <c r="BW143" s="327"/>
      <c r="BX143" s="327"/>
      <c r="BY143" s="327"/>
      <c r="BZ143" s="327"/>
      <c r="CA143" s="327"/>
      <c r="CB143" s="327"/>
      <c r="CC143" s="327"/>
      <c r="CD143" s="327"/>
    </row>
    <row r="144" spans="1:82">
      <c r="A144" s="157" t="s">
        <v>17</v>
      </c>
      <c r="B144" s="327"/>
      <c r="C144" s="327"/>
      <c r="D144" s="327"/>
      <c r="E144" s="327"/>
      <c r="F144" s="327"/>
      <c r="G144" s="327"/>
      <c r="H144" s="327"/>
      <c r="I144" s="327"/>
      <c r="J144" s="327"/>
      <c r="K144" s="327"/>
      <c r="L144" s="327"/>
      <c r="M144" s="327"/>
      <c r="N144" s="327"/>
      <c r="O144" s="327"/>
      <c r="P144" s="327"/>
      <c r="Q144" s="327"/>
      <c r="R144" s="327"/>
      <c r="S144" s="327"/>
      <c r="T144" s="327"/>
      <c r="U144" s="327"/>
      <c r="V144" s="327"/>
      <c r="W144" s="327"/>
      <c r="X144" s="327"/>
      <c r="Y144" s="327"/>
      <c r="Z144" s="327"/>
      <c r="AA144" s="327"/>
      <c r="AB144" s="327"/>
      <c r="AC144" s="327"/>
      <c r="AD144" s="327"/>
      <c r="AE144" s="327"/>
      <c r="AF144" s="327"/>
      <c r="AG144" s="327"/>
      <c r="AH144" s="327"/>
      <c r="AI144" s="327"/>
      <c r="AJ144" s="327"/>
      <c r="AK144" s="327"/>
      <c r="AL144" s="327"/>
      <c r="AM144" s="327"/>
      <c r="AN144" s="327"/>
      <c r="AO144" s="327"/>
      <c r="AP144" s="327"/>
      <c r="AQ144" s="327"/>
      <c r="AR144" s="327"/>
      <c r="AS144" s="327"/>
      <c r="AT144" s="327"/>
      <c r="AU144" s="327"/>
      <c r="AV144" s="327"/>
      <c r="AW144" s="327"/>
      <c r="AX144" s="327"/>
      <c r="AY144" s="327"/>
      <c r="AZ144" s="327"/>
      <c r="BA144" s="327"/>
      <c r="BB144" s="327"/>
      <c r="BC144" s="327"/>
      <c r="BD144" s="327"/>
      <c r="BE144" s="327"/>
      <c r="BF144" s="327"/>
      <c r="BG144" s="327"/>
      <c r="BH144" s="327"/>
      <c r="BI144" s="327"/>
      <c r="BJ144" s="327"/>
      <c r="BK144" s="327"/>
      <c r="BL144" s="327"/>
      <c r="BM144" s="327"/>
      <c r="BN144" s="327"/>
      <c r="BO144" s="327"/>
      <c r="BP144" s="327"/>
      <c r="BQ144" s="327"/>
      <c r="BR144" s="327"/>
      <c r="BS144" s="327"/>
      <c r="BT144" s="327"/>
      <c r="BU144" s="327"/>
      <c r="BV144" s="327"/>
      <c r="BW144" s="327"/>
      <c r="BX144" s="327"/>
      <c r="BY144" s="327"/>
      <c r="BZ144" s="327"/>
      <c r="CA144" s="327"/>
      <c r="CB144" s="327"/>
      <c r="CC144" s="327"/>
      <c r="CD144" s="327"/>
    </row>
    <row r="145" spans="1:82">
      <c r="A145" s="158" t="s">
        <v>265</v>
      </c>
      <c r="B145" s="230">
        <f>'Screen+Treat'!B25</f>
        <v>0</v>
      </c>
      <c r="C145" s="230">
        <f>'Screen+Treat'!C25</f>
        <v>0</v>
      </c>
      <c r="D145" s="230">
        <f>'Screen+Treat'!D25</f>
        <v>0</v>
      </c>
      <c r="E145" s="230">
        <f>'Screen+Treat'!E25</f>
        <v>0</v>
      </c>
      <c r="F145" s="230">
        <f>'Screen+Treat'!F25</f>
        <v>0</v>
      </c>
      <c r="G145" s="230">
        <f>'Screen+Treat'!G25</f>
        <v>0</v>
      </c>
      <c r="H145" s="230">
        <f>'Screen+Treat'!H25</f>
        <v>0</v>
      </c>
      <c r="I145" s="230">
        <f>'Screen+Treat'!I25</f>
        <v>0</v>
      </c>
      <c r="J145" s="230">
        <f>'Screen+Treat'!J25</f>
        <v>0</v>
      </c>
      <c r="K145" s="230">
        <f>'Screen+Treat'!K25</f>
        <v>0</v>
      </c>
      <c r="L145" s="230">
        <f>'Screen+Treat'!L25</f>
        <v>0</v>
      </c>
      <c r="M145" s="230">
        <f>'Screen+Treat'!M25</f>
        <v>0</v>
      </c>
      <c r="N145" s="230">
        <f>'Screen+Treat'!N25</f>
        <v>0</v>
      </c>
      <c r="O145" s="230">
        <f>'Screen+Treat'!O25</f>
        <v>0</v>
      </c>
      <c r="P145" s="230">
        <f>'Screen+Treat'!P25</f>
        <v>0</v>
      </c>
      <c r="Q145" s="230">
        <f>'Screen+Treat'!Q25</f>
        <v>0</v>
      </c>
      <c r="R145" s="230">
        <f>'Screen+Treat'!R25</f>
        <v>0</v>
      </c>
      <c r="S145" s="230">
        <f>'Screen+Treat'!S25</f>
        <v>0</v>
      </c>
      <c r="T145" s="230">
        <f>'Screen+Treat'!T25</f>
        <v>0</v>
      </c>
      <c r="U145" s="230">
        <f>'Screen+Treat'!U25</f>
        <v>0</v>
      </c>
      <c r="V145" s="230">
        <f>'Screen+Treat'!V25</f>
        <v>0</v>
      </c>
      <c r="W145" s="230">
        <f>'Screen+Treat'!W25</f>
        <v>0</v>
      </c>
      <c r="X145" s="230">
        <f>'Screen+Treat'!X25</f>
        <v>0</v>
      </c>
      <c r="Y145" s="230">
        <f>'Screen+Treat'!Y25</f>
        <v>0</v>
      </c>
      <c r="Z145" s="230">
        <f>'Screen+Treat'!Z25</f>
        <v>0</v>
      </c>
      <c r="AA145" s="230">
        <f>'Screen+Treat'!AA25</f>
        <v>0</v>
      </c>
      <c r="AB145" s="230">
        <f>'Screen+Treat'!AB25</f>
        <v>0</v>
      </c>
      <c r="AC145" s="230">
        <f>'Screen+Treat'!AC25</f>
        <v>0</v>
      </c>
      <c r="AD145" s="230">
        <f>'Screen+Treat'!AD25</f>
        <v>0</v>
      </c>
      <c r="AE145" s="230">
        <f>'Screen+Treat'!AE25</f>
        <v>0</v>
      </c>
      <c r="AF145" s="230">
        <f>'Screen+Treat'!AF25</f>
        <v>0</v>
      </c>
      <c r="AG145" s="230">
        <f>'Screen+Treat'!AG25</f>
        <v>0</v>
      </c>
      <c r="AH145" s="230">
        <f>'Screen+Treat'!AH25</f>
        <v>0</v>
      </c>
      <c r="AI145" s="230">
        <f>'Screen+Treat'!AI25</f>
        <v>0</v>
      </c>
      <c r="AJ145" s="230">
        <f>'Screen+Treat'!AJ25</f>
        <v>0</v>
      </c>
      <c r="AK145" s="230">
        <f>'Screen+Treat'!AK25</f>
        <v>0</v>
      </c>
      <c r="AL145" s="230">
        <f>'Screen+Treat'!AL25</f>
        <v>0</v>
      </c>
      <c r="AM145" s="230">
        <f>'Screen+Treat'!AM25</f>
        <v>0</v>
      </c>
      <c r="AN145" s="230">
        <f>'Screen+Treat'!AN25</f>
        <v>0</v>
      </c>
      <c r="AO145" s="230">
        <f>'Screen+Treat'!AO25</f>
        <v>0</v>
      </c>
      <c r="AP145" s="230">
        <f>'Screen+Treat'!AP25</f>
        <v>0</v>
      </c>
      <c r="AQ145" s="230">
        <f>'Screen+Treat'!AQ25</f>
        <v>0</v>
      </c>
      <c r="AR145" s="230">
        <f>'Screen+Treat'!AR25</f>
        <v>0</v>
      </c>
      <c r="AS145" s="230">
        <f>'Screen+Treat'!AS25</f>
        <v>0</v>
      </c>
      <c r="AT145" s="230">
        <f>'Screen+Treat'!AT25</f>
        <v>0</v>
      </c>
      <c r="AU145" s="230">
        <f>'Screen+Treat'!AU25</f>
        <v>0</v>
      </c>
      <c r="AV145" s="230">
        <f>'Screen+Treat'!AV25</f>
        <v>0</v>
      </c>
      <c r="AW145" s="230">
        <f>'Screen+Treat'!AW25</f>
        <v>0</v>
      </c>
      <c r="AX145" s="230">
        <f>'Screen+Treat'!AX25</f>
        <v>0</v>
      </c>
      <c r="AY145" s="230">
        <f>'Screen+Treat'!AY25</f>
        <v>0</v>
      </c>
      <c r="AZ145" s="230">
        <f>'Screen+Treat'!AZ25</f>
        <v>0</v>
      </c>
      <c r="BA145" s="230">
        <f>'Screen+Treat'!BA25</f>
        <v>0</v>
      </c>
      <c r="BB145" s="230">
        <f>'Screen+Treat'!BB25</f>
        <v>0</v>
      </c>
      <c r="BC145" s="230">
        <f>'Screen+Treat'!BC25</f>
        <v>0</v>
      </c>
      <c r="BD145" s="230">
        <f>'Screen+Treat'!BD25</f>
        <v>0</v>
      </c>
      <c r="BE145" s="230">
        <f>'Screen+Treat'!BE25</f>
        <v>0</v>
      </c>
      <c r="BF145" s="230">
        <f>'Screen+Treat'!BF25</f>
        <v>0</v>
      </c>
      <c r="BG145" s="230">
        <f>'Screen+Treat'!BG25</f>
        <v>0</v>
      </c>
      <c r="BH145" s="230">
        <f>'Screen+Treat'!BH25</f>
        <v>0</v>
      </c>
      <c r="BI145" s="230">
        <f>'Screen+Treat'!BI25</f>
        <v>0</v>
      </c>
      <c r="BJ145" s="230">
        <f>'Screen+Treat'!BJ25</f>
        <v>0</v>
      </c>
      <c r="BK145" s="230">
        <f>'Screen+Treat'!BK25</f>
        <v>0</v>
      </c>
      <c r="BL145" s="230">
        <f>'Screen+Treat'!BL25</f>
        <v>0</v>
      </c>
      <c r="BM145" s="230">
        <f>'Screen+Treat'!BM25</f>
        <v>0</v>
      </c>
      <c r="BN145" s="230">
        <f>'Screen+Treat'!BN25</f>
        <v>0</v>
      </c>
      <c r="BO145" s="230">
        <f>'Screen+Treat'!BO25</f>
        <v>0</v>
      </c>
      <c r="BP145" s="230">
        <f>'Screen+Treat'!BP25</f>
        <v>0</v>
      </c>
      <c r="BQ145" s="230">
        <f>'Screen+Treat'!BQ25</f>
        <v>0</v>
      </c>
      <c r="BR145" s="230">
        <f>'Screen+Treat'!BR25</f>
        <v>0</v>
      </c>
      <c r="BS145" s="230">
        <f>'Screen+Treat'!BS25</f>
        <v>0</v>
      </c>
      <c r="BT145" s="230">
        <f>'Screen+Treat'!BT25</f>
        <v>0</v>
      </c>
      <c r="BU145" s="230">
        <f>'Screen+Treat'!BU25</f>
        <v>0</v>
      </c>
      <c r="BV145" s="230">
        <f>'Screen+Treat'!BV25</f>
        <v>0</v>
      </c>
      <c r="BW145" s="230">
        <f>'Screen+Treat'!BW25</f>
        <v>0</v>
      </c>
      <c r="BX145" s="230">
        <f>'Screen+Treat'!BX25</f>
        <v>0</v>
      </c>
      <c r="BY145" s="230">
        <f>'Screen+Treat'!BY25</f>
        <v>0</v>
      </c>
      <c r="BZ145" s="230">
        <f>'Screen+Treat'!BZ25</f>
        <v>0</v>
      </c>
      <c r="CA145" s="230">
        <f>'Screen+Treat'!CA25</f>
        <v>0</v>
      </c>
      <c r="CB145" s="230">
        <f>'Screen+Treat'!CB25</f>
        <v>0</v>
      </c>
      <c r="CC145" s="230">
        <f>'Screen+Treat'!CC25</f>
        <v>0</v>
      </c>
      <c r="CD145" s="230">
        <f>'Screen+Treat'!CD25</f>
        <v>0</v>
      </c>
    </row>
    <row r="146" spans="1:82">
      <c r="A146" s="159" t="s">
        <v>266</v>
      </c>
      <c r="B146" s="230">
        <f>'Screen+Treat'!B26</f>
        <v>0</v>
      </c>
      <c r="C146" s="230">
        <f>'Screen+Treat'!C26</f>
        <v>0</v>
      </c>
      <c r="D146" s="230">
        <f>'Screen+Treat'!D26</f>
        <v>0</v>
      </c>
      <c r="E146" s="230">
        <f>'Screen+Treat'!E26</f>
        <v>0</v>
      </c>
      <c r="F146" s="230">
        <f>'Screen+Treat'!F26</f>
        <v>0</v>
      </c>
      <c r="G146" s="230">
        <f>'Screen+Treat'!G26</f>
        <v>0</v>
      </c>
      <c r="H146" s="230">
        <f>'Screen+Treat'!H26</f>
        <v>0</v>
      </c>
      <c r="I146" s="230">
        <f>'Screen+Treat'!I26</f>
        <v>0</v>
      </c>
      <c r="J146" s="230">
        <f>'Screen+Treat'!J26</f>
        <v>0</v>
      </c>
      <c r="K146" s="230">
        <f>'Screen+Treat'!K26</f>
        <v>0</v>
      </c>
      <c r="L146" s="230">
        <f>'Screen+Treat'!L26</f>
        <v>0</v>
      </c>
      <c r="M146" s="230">
        <f>'Screen+Treat'!M26</f>
        <v>0</v>
      </c>
      <c r="N146" s="230">
        <f>'Screen+Treat'!N26</f>
        <v>0</v>
      </c>
      <c r="O146" s="230">
        <f>'Screen+Treat'!O26</f>
        <v>0</v>
      </c>
      <c r="P146" s="230">
        <f>'Screen+Treat'!P26</f>
        <v>0</v>
      </c>
      <c r="Q146" s="230">
        <f>'Screen+Treat'!Q26</f>
        <v>0</v>
      </c>
      <c r="R146" s="230">
        <f>'Screen+Treat'!R26</f>
        <v>0</v>
      </c>
      <c r="S146" s="230">
        <f>'Screen+Treat'!S26</f>
        <v>0</v>
      </c>
      <c r="T146" s="230">
        <f>'Screen+Treat'!T26</f>
        <v>0</v>
      </c>
      <c r="U146" s="230">
        <f>'Screen+Treat'!U26</f>
        <v>0</v>
      </c>
      <c r="V146" s="230">
        <f>'Screen+Treat'!V26</f>
        <v>0</v>
      </c>
      <c r="W146" s="230">
        <f>'Screen+Treat'!W26</f>
        <v>0</v>
      </c>
      <c r="X146" s="230">
        <f>'Screen+Treat'!X26</f>
        <v>0</v>
      </c>
      <c r="Y146" s="230">
        <f>'Screen+Treat'!Y26</f>
        <v>0</v>
      </c>
      <c r="Z146" s="230">
        <f>'Screen+Treat'!Z26</f>
        <v>0</v>
      </c>
      <c r="AA146" s="230">
        <f>'Screen+Treat'!AA26</f>
        <v>0</v>
      </c>
      <c r="AB146" s="230">
        <f>'Screen+Treat'!AB26</f>
        <v>0</v>
      </c>
      <c r="AC146" s="230">
        <f>'Screen+Treat'!AC26</f>
        <v>0</v>
      </c>
      <c r="AD146" s="230">
        <f>'Screen+Treat'!AD26</f>
        <v>0</v>
      </c>
      <c r="AE146" s="230">
        <f>'Screen+Treat'!AE26</f>
        <v>0</v>
      </c>
      <c r="AF146" s="230">
        <f>'Screen+Treat'!AF26</f>
        <v>0</v>
      </c>
      <c r="AG146" s="230">
        <f>'Screen+Treat'!AG26</f>
        <v>0</v>
      </c>
      <c r="AH146" s="230">
        <f>'Screen+Treat'!AH26</f>
        <v>0</v>
      </c>
      <c r="AI146" s="230">
        <f>'Screen+Treat'!AI26</f>
        <v>0</v>
      </c>
      <c r="AJ146" s="230">
        <f>'Screen+Treat'!AJ26</f>
        <v>0</v>
      </c>
      <c r="AK146" s="230">
        <f>'Screen+Treat'!AK26</f>
        <v>0</v>
      </c>
      <c r="AL146" s="230">
        <f>'Screen+Treat'!AL26</f>
        <v>0</v>
      </c>
      <c r="AM146" s="230">
        <f>'Screen+Treat'!AM26</f>
        <v>0</v>
      </c>
      <c r="AN146" s="230">
        <f>'Screen+Treat'!AN26</f>
        <v>0</v>
      </c>
      <c r="AO146" s="230">
        <f>'Screen+Treat'!AO26</f>
        <v>0</v>
      </c>
      <c r="AP146" s="230">
        <f>'Screen+Treat'!AP26</f>
        <v>0</v>
      </c>
      <c r="AQ146" s="230">
        <f>'Screen+Treat'!AQ26</f>
        <v>0</v>
      </c>
      <c r="AR146" s="230">
        <f>'Screen+Treat'!AR26</f>
        <v>0</v>
      </c>
      <c r="AS146" s="230">
        <f>'Screen+Treat'!AS26</f>
        <v>0</v>
      </c>
      <c r="AT146" s="230">
        <f>'Screen+Treat'!AT26</f>
        <v>0</v>
      </c>
      <c r="AU146" s="230">
        <f>'Screen+Treat'!AU26</f>
        <v>0</v>
      </c>
      <c r="AV146" s="230">
        <f>'Screen+Treat'!AV26</f>
        <v>0</v>
      </c>
      <c r="AW146" s="230">
        <f>'Screen+Treat'!AW26</f>
        <v>0</v>
      </c>
      <c r="AX146" s="230">
        <f>'Screen+Treat'!AX26</f>
        <v>0</v>
      </c>
      <c r="AY146" s="230">
        <f>'Screen+Treat'!AY26</f>
        <v>0</v>
      </c>
      <c r="AZ146" s="230">
        <f>'Screen+Treat'!AZ26</f>
        <v>0</v>
      </c>
      <c r="BA146" s="230">
        <f>'Screen+Treat'!BA26</f>
        <v>0</v>
      </c>
      <c r="BB146" s="230">
        <f>'Screen+Treat'!BB26</f>
        <v>0</v>
      </c>
      <c r="BC146" s="230">
        <f>'Screen+Treat'!BC26</f>
        <v>0</v>
      </c>
      <c r="BD146" s="230">
        <f>'Screen+Treat'!BD26</f>
        <v>0</v>
      </c>
      <c r="BE146" s="230">
        <f>'Screen+Treat'!BE26</f>
        <v>0</v>
      </c>
      <c r="BF146" s="230">
        <f>'Screen+Treat'!BF26</f>
        <v>0</v>
      </c>
      <c r="BG146" s="230">
        <f>'Screen+Treat'!BG26</f>
        <v>0</v>
      </c>
      <c r="BH146" s="230">
        <f>'Screen+Treat'!BH26</f>
        <v>0</v>
      </c>
      <c r="BI146" s="230">
        <f>'Screen+Treat'!BI26</f>
        <v>0</v>
      </c>
      <c r="BJ146" s="230">
        <f>'Screen+Treat'!BJ26</f>
        <v>0</v>
      </c>
      <c r="BK146" s="230">
        <f>'Screen+Treat'!BK26</f>
        <v>0</v>
      </c>
      <c r="BL146" s="230">
        <f>'Screen+Treat'!BL26</f>
        <v>0</v>
      </c>
      <c r="BM146" s="230">
        <f>'Screen+Treat'!BM26</f>
        <v>0</v>
      </c>
      <c r="BN146" s="230">
        <f>'Screen+Treat'!BN26</f>
        <v>0</v>
      </c>
      <c r="BO146" s="230">
        <f>'Screen+Treat'!BO26</f>
        <v>0</v>
      </c>
      <c r="BP146" s="230">
        <f>'Screen+Treat'!BP26</f>
        <v>0</v>
      </c>
      <c r="BQ146" s="230">
        <f>'Screen+Treat'!BQ26</f>
        <v>0</v>
      </c>
      <c r="BR146" s="230">
        <f>'Screen+Treat'!BR26</f>
        <v>0</v>
      </c>
      <c r="BS146" s="230">
        <f>'Screen+Treat'!BS26</f>
        <v>0</v>
      </c>
      <c r="BT146" s="230">
        <f>'Screen+Treat'!BT26</f>
        <v>0</v>
      </c>
      <c r="BU146" s="230">
        <f>'Screen+Treat'!BU26</f>
        <v>0</v>
      </c>
      <c r="BV146" s="230">
        <f>'Screen+Treat'!BV26</f>
        <v>0</v>
      </c>
      <c r="BW146" s="230">
        <f>'Screen+Treat'!BW26</f>
        <v>0</v>
      </c>
      <c r="BX146" s="230">
        <f>'Screen+Treat'!BX26</f>
        <v>0</v>
      </c>
      <c r="BY146" s="230">
        <f>'Screen+Treat'!BY26</f>
        <v>0</v>
      </c>
      <c r="BZ146" s="230">
        <f>'Screen+Treat'!BZ26</f>
        <v>0</v>
      </c>
      <c r="CA146" s="230">
        <f>'Screen+Treat'!CA26</f>
        <v>0</v>
      </c>
      <c r="CB146" s="230">
        <f>'Screen+Treat'!CB26</f>
        <v>0</v>
      </c>
      <c r="CC146" s="230">
        <f>'Screen+Treat'!CC26</f>
        <v>0</v>
      </c>
      <c r="CD146" s="230">
        <f>'Screen+Treat'!CD26</f>
        <v>0</v>
      </c>
    </row>
    <row r="147" spans="1:82">
      <c r="A147" s="159" t="s">
        <v>267</v>
      </c>
      <c r="B147" s="230">
        <f>'Screen+Treat'!B27</f>
        <v>0</v>
      </c>
      <c r="C147" s="230">
        <f>'Screen+Treat'!C27</f>
        <v>0</v>
      </c>
      <c r="D147" s="230">
        <f>'Screen+Treat'!D27</f>
        <v>0</v>
      </c>
      <c r="E147" s="230">
        <f>'Screen+Treat'!E27</f>
        <v>0</v>
      </c>
      <c r="F147" s="230">
        <f>'Screen+Treat'!F27</f>
        <v>0</v>
      </c>
      <c r="G147" s="230">
        <f>'Screen+Treat'!G27</f>
        <v>0</v>
      </c>
      <c r="H147" s="230">
        <f>'Screen+Treat'!H27</f>
        <v>0</v>
      </c>
      <c r="I147" s="230">
        <f>'Screen+Treat'!I27</f>
        <v>0</v>
      </c>
      <c r="J147" s="230">
        <f>'Screen+Treat'!J27</f>
        <v>0</v>
      </c>
      <c r="K147" s="230">
        <f>'Screen+Treat'!K27</f>
        <v>0</v>
      </c>
      <c r="L147" s="230">
        <f>'Screen+Treat'!L27</f>
        <v>0</v>
      </c>
      <c r="M147" s="230">
        <f>'Screen+Treat'!M27</f>
        <v>0</v>
      </c>
      <c r="N147" s="230">
        <f>'Screen+Treat'!N27</f>
        <v>0</v>
      </c>
      <c r="O147" s="230">
        <f>'Screen+Treat'!O27</f>
        <v>0</v>
      </c>
      <c r="P147" s="230">
        <f>'Screen+Treat'!P27</f>
        <v>0</v>
      </c>
      <c r="Q147" s="230">
        <f>'Screen+Treat'!Q27</f>
        <v>0</v>
      </c>
      <c r="R147" s="230">
        <f>'Screen+Treat'!R27</f>
        <v>0</v>
      </c>
      <c r="S147" s="230">
        <f>'Screen+Treat'!S27</f>
        <v>0</v>
      </c>
      <c r="T147" s="230">
        <f>'Screen+Treat'!T27</f>
        <v>0</v>
      </c>
      <c r="U147" s="230">
        <f>'Screen+Treat'!U27</f>
        <v>0</v>
      </c>
      <c r="V147" s="230">
        <f>'Screen+Treat'!V27</f>
        <v>0</v>
      </c>
      <c r="W147" s="230">
        <f>'Screen+Treat'!W27</f>
        <v>0</v>
      </c>
      <c r="X147" s="230">
        <f>'Screen+Treat'!X27</f>
        <v>0</v>
      </c>
      <c r="Y147" s="230">
        <f>'Screen+Treat'!Y27</f>
        <v>0</v>
      </c>
      <c r="Z147" s="230">
        <f>'Screen+Treat'!Z27</f>
        <v>0</v>
      </c>
      <c r="AA147" s="230">
        <f>'Screen+Treat'!AA27</f>
        <v>0</v>
      </c>
      <c r="AB147" s="230">
        <f>'Screen+Treat'!AB27</f>
        <v>0</v>
      </c>
      <c r="AC147" s="230">
        <f>'Screen+Treat'!AC27</f>
        <v>0</v>
      </c>
      <c r="AD147" s="230">
        <f>'Screen+Treat'!AD27</f>
        <v>0</v>
      </c>
      <c r="AE147" s="230">
        <f>'Screen+Treat'!AE27</f>
        <v>0</v>
      </c>
      <c r="AF147" s="230">
        <f>'Screen+Treat'!AF27</f>
        <v>0</v>
      </c>
      <c r="AG147" s="230">
        <f>'Screen+Treat'!AG27</f>
        <v>0</v>
      </c>
      <c r="AH147" s="230">
        <f>'Screen+Treat'!AH27</f>
        <v>0</v>
      </c>
      <c r="AI147" s="230">
        <f>'Screen+Treat'!AI27</f>
        <v>0</v>
      </c>
      <c r="AJ147" s="230">
        <f>'Screen+Treat'!AJ27</f>
        <v>0</v>
      </c>
      <c r="AK147" s="230">
        <f>'Screen+Treat'!AK27</f>
        <v>0</v>
      </c>
      <c r="AL147" s="230">
        <f>'Screen+Treat'!AL27</f>
        <v>0</v>
      </c>
      <c r="AM147" s="230">
        <f>'Screen+Treat'!AM27</f>
        <v>0</v>
      </c>
      <c r="AN147" s="230">
        <f>'Screen+Treat'!AN27</f>
        <v>0</v>
      </c>
      <c r="AO147" s="230">
        <f>'Screen+Treat'!AO27</f>
        <v>0</v>
      </c>
      <c r="AP147" s="230">
        <f>'Screen+Treat'!AP27</f>
        <v>0</v>
      </c>
      <c r="AQ147" s="230">
        <f>'Screen+Treat'!AQ27</f>
        <v>0</v>
      </c>
      <c r="AR147" s="230">
        <f>'Screen+Treat'!AR27</f>
        <v>0</v>
      </c>
      <c r="AS147" s="230">
        <f>'Screen+Treat'!AS27</f>
        <v>0</v>
      </c>
      <c r="AT147" s="230">
        <f>'Screen+Treat'!AT27</f>
        <v>0</v>
      </c>
      <c r="AU147" s="230">
        <f>'Screen+Treat'!AU27</f>
        <v>0</v>
      </c>
      <c r="AV147" s="230">
        <f>'Screen+Treat'!AV27</f>
        <v>0</v>
      </c>
      <c r="AW147" s="230">
        <f>'Screen+Treat'!AW27</f>
        <v>0</v>
      </c>
      <c r="AX147" s="230">
        <f>'Screen+Treat'!AX27</f>
        <v>0</v>
      </c>
      <c r="AY147" s="230">
        <f>'Screen+Treat'!AY27</f>
        <v>0</v>
      </c>
      <c r="AZ147" s="230">
        <f>'Screen+Treat'!AZ27</f>
        <v>0</v>
      </c>
      <c r="BA147" s="230">
        <f>'Screen+Treat'!BA27</f>
        <v>0</v>
      </c>
      <c r="BB147" s="230">
        <f>'Screen+Treat'!BB27</f>
        <v>0</v>
      </c>
      <c r="BC147" s="230">
        <f>'Screen+Treat'!BC27</f>
        <v>0</v>
      </c>
      <c r="BD147" s="230">
        <f>'Screen+Treat'!BD27</f>
        <v>0</v>
      </c>
      <c r="BE147" s="230">
        <f>'Screen+Treat'!BE27</f>
        <v>0</v>
      </c>
      <c r="BF147" s="230">
        <f>'Screen+Treat'!BF27</f>
        <v>0</v>
      </c>
      <c r="BG147" s="230">
        <f>'Screen+Treat'!BG27</f>
        <v>0</v>
      </c>
      <c r="BH147" s="230">
        <f>'Screen+Treat'!BH27</f>
        <v>0</v>
      </c>
      <c r="BI147" s="230">
        <f>'Screen+Treat'!BI27</f>
        <v>0</v>
      </c>
      <c r="BJ147" s="230">
        <f>'Screen+Treat'!BJ27</f>
        <v>0</v>
      </c>
      <c r="BK147" s="230">
        <f>'Screen+Treat'!BK27</f>
        <v>0</v>
      </c>
      <c r="BL147" s="230">
        <f>'Screen+Treat'!BL27</f>
        <v>0</v>
      </c>
      <c r="BM147" s="230">
        <f>'Screen+Treat'!BM27</f>
        <v>0</v>
      </c>
      <c r="BN147" s="230">
        <f>'Screen+Treat'!BN27</f>
        <v>0</v>
      </c>
      <c r="BO147" s="230">
        <f>'Screen+Treat'!BO27</f>
        <v>0</v>
      </c>
      <c r="BP147" s="230">
        <f>'Screen+Treat'!BP27</f>
        <v>0</v>
      </c>
      <c r="BQ147" s="230">
        <f>'Screen+Treat'!BQ27</f>
        <v>0</v>
      </c>
      <c r="BR147" s="230">
        <f>'Screen+Treat'!BR27</f>
        <v>0</v>
      </c>
      <c r="BS147" s="230">
        <f>'Screen+Treat'!BS27</f>
        <v>0</v>
      </c>
      <c r="BT147" s="230">
        <f>'Screen+Treat'!BT27</f>
        <v>0</v>
      </c>
      <c r="BU147" s="230">
        <f>'Screen+Treat'!BU27</f>
        <v>0</v>
      </c>
      <c r="BV147" s="230">
        <f>'Screen+Treat'!BV27</f>
        <v>0</v>
      </c>
      <c r="BW147" s="230">
        <f>'Screen+Treat'!BW27</f>
        <v>0</v>
      </c>
      <c r="BX147" s="230">
        <f>'Screen+Treat'!BX27</f>
        <v>0</v>
      </c>
      <c r="BY147" s="230">
        <f>'Screen+Treat'!BY27</f>
        <v>0</v>
      </c>
      <c r="BZ147" s="230">
        <f>'Screen+Treat'!BZ27</f>
        <v>0</v>
      </c>
      <c r="CA147" s="230">
        <f>'Screen+Treat'!CA27</f>
        <v>0</v>
      </c>
      <c r="CB147" s="230">
        <f>'Screen+Treat'!CB27</f>
        <v>0</v>
      </c>
      <c r="CC147" s="230">
        <f>'Screen+Treat'!CC27</f>
        <v>0</v>
      </c>
      <c r="CD147" s="230">
        <f>'Screen+Treat'!CD27</f>
        <v>0</v>
      </c>
    </row>
    <row r="148" spans="1:82">
      <c r="A148" s="159" t="s">
        <v>268</v>
      </c>
      <c r="B148" s="230">
        <f>'Screen+Treat'!B28</f>
        <v>0</v>
      </c>
      <c r="C148" s="230">
        <f>'Screen+Treat'!C28</f>
        <v>0</v>
      </c>
      <c r="D148" s="230">
        <f>'Screen+Treat'!D28</f>
        <v>0</v>
      </c>
      <c r="E148" s="230">
        <f>'Screen+Treat'!E28</f>
        <v>0</v>
      </c>
      <c r="F148" s="230">
        <f>'Screen+Treat'!F28</f>
        <v>0</v>
      </c>
      <c r="G148" s="230">
        <f>'Screen+Treat'!G28</f>
        <v>0</v>
      </c>
      <c r="H148" s="230">
        <f>'Screen+Treat'!H28</f>
        <v>0</v>
      </c>
      <c r="I148" s="230">
        <f>'Screen+Treat'!I28</f>
        <v>0</v>
      </c>
      <c r="J148" s="230">
        <f>'Screen+Treat'!J28</f>
        <v>0</v>
      </c>
      <c r="K148" s="230">
        <f>'Screen+Treat'!K28</f>
        <v>0</v>
      </c>
      <c r="L148" s="230">
        <f>'Screen+Treat'!L28</f>
        <v>0</v>
      </c>
      <c r="M148" s="230">
        <f>'Screen+Treat'!M28</f>
        <v>0</v>
      </c>
      <c r="N148" s="230">
        <f>'Screen+Treat'!N28</f>
        <v>0</v>
      </c>
      <c r="O148" s="230">
        <f>'Screen+Treat'!O28</f>
        <v>0</v>
      </c>
      <c r="P148" s="230">
        <f>'Screen+Treat'!P28</f>
        <v>0</v>
      </c>
      <c r="Q148" s="230">
        <f>'Screen+Treat'!Q28</f>
        <v>0</v>
      </c>
      <c r="R148" s="230">
        <f>'Screen+Treat'!R28</f>
        <v>0</v>
      </c>
      <c r="S148" s="230">
        <f>'Screen+Treat'!S28</f>
        <v>0</v>
      </c>
      <c r="T148" s="230">
        <f>'Screen+Treat'!T28</f>
        <v>0</v>
      </c>
      <c r="U148" s="230">
        <f>'Screen+Treat'!U28</f>
        <v>0</v>
      </c>
      <c r="V148" s="230">
        <f>'Screen+Treat'!V28</f>
        <v>0</v>
      </c>
      <c r="W148" s="230">
        <f>'Screen+Treat'!W28</f>
        <v>0</v>
      </c>
      <c r="X148" s="230">
        <f>'Screen+Treat'!X28</f>
        <v>0</v>
      </c>
      <c r="Y148" s="230">
        <f>'Screen+Treat'!Y28</f>
        <v>0</v>
      </c>
      <c r="Z148" s="230">
        <f>'Screen+Treat'!Z28</f>
        <v>0</v>
      </c>
      <c r="AA148" s="230">
        <f>'Screen+Treat'!AA28</f>
        <v>0</v>
      </c>
      <c r="AB148" s="230">
        <f>'Screen+Treat'!AB28</f>
        <v>0</v>
      </c>
      <c r="AC148" s="230">
        <f>'Screen+Treat'!AC28</f>
        <v>0</v>
      </c>
      <c r="AD148" s="230">
        <f>'Screen+Treat'!AD28</f>
        <v>0</v>
      </c>
      <c r="AE148" s="230">
        <f>'Screen+Treat'!AE28</f>
        <v>0</v>
      </c>
      <c r="AF148" s="230">
        <f>'Screen+Treat'!AF28</f>
        <v>0</v>
      </c>
      <c r="AG148" s="230">
        <f>'Screen+Treat'!AG28</f>
        <v>0</v>
      </c>
      <c r="AH148" s="230">
        <f>'Screen+Treat'!AH28</f>
        <v>0</v>
      </c>
      <c r="AI148" s="230">
        <f>'Screen+Treat'!AI28</f>
        <v>0</v>
      </c>
      <c r="AJ148" s="230">
        <f>'Screen+Treat'!AJ28</f>
        <v>0</v>
      </c>
      <c r="AK148" s="230">
        <f>'Screen+Treat'!AK28</f>
        <v>0</v>
      </c>
      <c r="AL148" s="230">
        <f>'Screen+Treat'!AL28</f>
        <v>0</v>
      </c>
      <c r="AM148" s="230">
        <f>'Screen+Treat'!AM28</f>
        <v>0</v>
      </c>
      <c r="AN148" s="230">
        <f>'Screen+Treat'!AN28</f>
        <v>0</v>
      </c>
      <c r="AO148" s="230">
        <f>'Screen+Treat'!AO28</f>
        <v>0</v>
      </c>
      <c r="AP148" s="230">
        <f>'Screen+Treat'!AP28</f>
        <v>0</v>
      </c>
      <c r="AQ148" s="230">
        <f>'Screen+Treat'!AQ28</f>
        <v>0</v>
      </c>
      <c r="AR148" s="230">
        <f>'Screen+Treat'!AR28</f>
        <v>0</v>
      </c>
      <c r="AS148" s="230">
        <f>'Screen+Treat'!AS28</f>
        <v>0</v>
      </c>
      <c r="AT148" s="230">
        <f>'Screen+Treat'!AT28</f>
        <v>0</v>
      </c>
      <c r="AU148" s="230">
        <f>'Screen+Treat'!AU28</f>
        <v>0</v>
      </c>
      <c r="AV148" s="230">
        <f>'Screen+Treat'!AV28</f>
        <v>0</v>
      </c>
      <c r="AW148" s="230">
        <f>'Screen+Treat'!AW28</f>
        <v>0</v>
      </c>
      <c r="AX148" s="230">
        <f>'Screen+Treat'!AX28</f>
        <v>0</v>
      </c>
      <c r="AY148" s="230">
        <f>'Screen+Treat'!AY28</f>
        <v>0</v>
      </c>
      <c r="AZ148" s="230">
        <f>'Screen+Treat'!AZ28</f>
        <v>0</v>
      </c>
      <c r="BA148" s="230">
        <f>'Screen+Treat'!BA28</f>
        <v>0</v>
      </c>
      <c r="BB148" s="230">
        <f>'Screen+Treat'!BB28</f>
        <v>0</v>
      </c>
      <c r="BC148" s="230">
        <f>'Screen+Treat'!BC28</f>
        <v>0</v>
      </c>
      <c r="BD148" s="230">
        <f>'Screen+Treat'!BD28</f>
        <v>0</v>
      </c>
      <c r="BE148" s="230">
        <f>'Screen+Treat'!BE28</f>
        <v>0</v>
      </c>
      <c r="BF148" s="230">
        <f>'Screen+Treat'!BF28</f>
        <v>0</v>
      </c>
      <c r="BG148" s="230">
        <f>'Screen+Treat'!BG28</f>
        <v>0</v>
      </c>
      <c r="BH148" s="230">
        <f>'Screen+Treat'!BH28</f>
        <v>0</v>
      </c>
      <c r="BI148" s="230">
        <f>'Screen+Treat'!BI28</f>
        <v>0</v>
      </c>
      <c r="BJ148" s="230">
        <f>'Screen+Treat'!BJ28</f>
        <v>0</v>
      </c>
      <c r="BK148" s="230">
        <f>'Screen+Treat'!BK28</f>
        <v>0</v>
      </c>
      <c r="BL148" s="230">
        <f>'Screen+Treat'!BL28</f>
        <v>0</v>
      </c>
      <c r="BM148" s="230">
        <f>'Screen+Treat'!BM28</f>
        <v>0</v>
      </c>
      <c r="BN148" s="230">
        <f>'Screen+Treat'!BN28</f>
        <v>0</v>
      </c>
      <c r="BO148" s="230">
        <f>'Screen+Treat'!BO28</f>
        <v>0</v>
      </c>
      <c r="BP148" s="230">
        <f>'Screen+Treat'!BP28</f>
        <v>0</v>
      </c>
      <c r="BQ148" s="230">
        <f>'Screen+Treat'!BQ28</f>
        <v>0</v>
      </c>
      <c r="BR148" s="230">
        <f>'Screen+Treat'!BR28</f>
        <v>0</v>
      </c>
      <c r="BS148" s="230">
        <f>'Screen+Treat'!BS28</f>
        <v>0</v>
      </c>
      <c r="BT148" s="230">
        <f>'Screen+Treat'!BT28</f>
        <v>0</v>
      </c>
      <c r="BU148" s="230">
        <f>'Screen+Treat'!BU28</f>
        <v>0</v>
      </c>
      <c r="BV148" s="230">
        <f>'Screen+Treat'!BV28</f>
        <v>0</v>
      </c>
      <c r="BW148" s="230">
        <f>'Screen+Treat'!BW28</f>
        <v>0</v>
      </c>
      <c r="BX148" s="230">
        <f>'Screen+Treat'!BX28</f>
        <v>0</v>
      </c>
      <c r="BY148" s="230">
        <f>'Screen+Treat'!BY28</f>
        <v>0</v>
      </c>
      <c r="BZ148" s="230">
        <f>'Screen+Treat'!BZ28</f>
        <v>0</v>
      </c>
      <c r="CA148" s="230">
        <f>'Screen+Treat'!CA28</f>
        <v>0</v>
      </c>
      <c r="CB148" s="230">
        <f>'Screen+Treat'!CB28</f>
        <v>0</v>
      </c>
      <c r="CC148" s="230">
        <f>'Screen+Treat'!CC28</f>
        <v>0</v>
      </c>
      <c r="CD148" s="230">
        <f>'Screen+Treat'!CD28</f>
        <v>0</v>
      </c>
    </row>
    <row r="149" spans="1:82">
      <c r="A149" s="227" t="s">
        <v>269</v>
      </c>
      <c r="B149" s="230">
        <f>'Screen+Treat'!B29</f>
        <v>0</v>
      </c>
      <c r="C149" s="230">
        <f>'Screen+Treat'!C29</f>
        <v>0</v>
      </c>
      <c r="D149" s="230">
        <f>'Screen+Treat'!D29</f>
        <v>0</v>
      </c>
      <c r="E149" s="230">
        <f>'Screen+Treat'!E29</f>
        <v>0</v>
      </c>
      <c r="F149" s="230">
        <f>'Screen+Treat'!F29</f>
        <v>0</v>
      </c>
      <c r="G149" s="230">
        <f>'Screen+Treat'!G29</f>
        <v>0</v>
      </c>
      <c r="H149" s="230">
        <f>'Screen+Treat'!H29</f>
        <v>0</v>
      </c>
      <c r="I149" s="230">
        <f>'Screen+Treat'!I29</f>
        <v>0</v>
      </c>
      <c r="J149" s="230">
        <f>'Screen+Treat'!J29</f>
        <v>0</v>
      </c>
      <c r="K149" s="230">
        <f>'Screen+Treat'!K29</f>
        <v>0</v>
      </c>
      <c r="L149" s="230">
        <f>'Screen+Treat'!L29</f>
        <v>0</v>
      </c>
      <c r="M149" s="230">
        <f>'Screen+Treat'!M29</f>
        <v>0</v>
      </c>
      <c r="N149" s="230">
        <f>'Screen+Treat'!N29</f>
        <v>0</v>
      </c>
      <c r="O149" s="230">
        <f>'Screen+Treat'!O29</f>
        <v>0</v>
      </c>
      <c r="P149" s="230">
        <f>'Screen+Treat'!P29</f>
        <v>0</v>
      </c>
      <c r="Q149" s="230">
        <f>'Screen+Treat'!Q29</f>
        <v>0</v>
      </c>
      <c r="R149" s="230">
        <f>'Screen+Treat'!R29</f>
        <v>0</v>
      </c>
      <c r="S149" s="230">
        <f>'Screen+Treat'!S29</f>
        <v>0</v>
      </c>
      <c r="T149" s="230">
        <f>'Screen+Treat'!T29</f>
        <v>0</v>
      </c>
      <c r="U149" s="230">
        <f>'Screen+Treat'!U29</f>
        <v>0</v>
      </c>
      <c r="V149" s="230">
        <f>'Screen+Treat'!V29</f>
        <v>0</v>
      </c>
      <c r="W149" s="230">
        <f>'Screen+Treat'!W29</f>
        <v>0</v>
      </c>
      <c r="X149" s="230">
        <f>'Screen+Treat'!X29</f>
        <v>0</v>
      </c>
      <c r="Y149" s="230">
        <f>'Screen+Treat'!Y29</f>
        <v>0</v>
      </c>
      <c r="Z149" s="230">
        <f>'Screen+Treat'!Z29</f>
        <v>0</v>
      </c>
      <c r="AA149" s="230">
        <f>'Screen+Treat'!AA29</f>
        <v>0</v>
      </c>
      <c r="AB149" s="230">
        <f>'Screen+Treat'!AB29</f>
        <v>0</v>
      </c>
      <c r="AC149" s="230">
        <f>'Screen+Treat'!AC29</f>
        <v>0</v>
      </c>
      <c r="AD149" s="230">
        <f>'Screen+Treat'!AD29</f>
        <v>0</v>
      </c>
      <c r="AE149" s="230">
        <f>'Screen+Treat'!AE29</f>
        <v>0</v>
      </c>
      <c r="AF149" s="230">
        <f>'Screen+Treat'!AF29</f>
        <v>0</v>
      </c>
      <c r="AG149" s="230">
        <f>'Screen+Treat'!AG29</f>
        <v>0</v>
      </c>
      <c r="AH149" s="230">
        <f>'Screen+Treat'!AH29</f>
        <v>0</v>
      </c>
      <c r="AI149" s="230">
        <f>'Screen+Treat'!AI29</f>
        <v>0</v>
      </c>
      <c r="AJ149" s="230">
        <f>'Screen+Treat'!AJ29</f>
        <v>0</v>
      </c>
      <c r="AK149" s="230">
        <f>'Screen+Treat'!AK29</f>
        <v>0</v>
      </c>
      <c r="AL149" s="230">
        <f>'Screen+Treat'!AL29</f>
        <v>0</v>
      </c>
      <c r="AM149" s="230">
        <f>'Screen+Treat'!AM29</f>
        <v>0</v>
      </c>
      <c r="AN149" s="230">
        <f>'Screen+Treat'!AN29</f>
        <v>0</v>
      </c>
      <c r="AO149" s="230">
        <f>'Screen+Treat'!AO29</f>
        <v>0</v>
      </c>
      <c r="AP149" s="230">
        <f>'Screen+Treat'!AP29</f>
        <v>0</v>
      </c>
      <c r="AQ149" s="230">
        <f>'Screen+Treat'!AQ29</f>
        <v>0</v>
      </c>
      <c r="AR149" s="230">
        <f>'Screen+Treat'!AR29</f>
        <v>0</v>
      </c>
      <c r="AS149" s="230">
        <f>'Screen+Treat'!AS29</f>
        <v>0</v>
      </c>
      <c r="AT149" s="230">
        <f>'Screen+Treat'!AT29</f>
        <v>0</v>
      </c>
      <c r="AU149" s="230">
        <f>'Screen+Treat'!AU29</f>
        <v>0</v>
      </c>
      <c r="AV149" s="230">
        <f>'Screen+Treat'!AV29</f>
        <v>0</v>
      </c>
      <c r="AW149" s="230">
        <f>'Screen+Treat'!AW29</f>
        <v>0</v>
      </c>
      <c r="AX149" s="230">
        <f>'Screen+Treat'!AX29</f>
        <v>0</v>
      </c>
      <c r="AY149" s="230">
        <f>'Screen+Treat'!AY29</f>
        <v>0</v>
      </c>
      <c r="AZ149" s="230">
        <f>'Screen+Treat'!AZ29</f>
        <v>0</v>
      </c>
      <c r="BA149" s="230">
        <f>'Screen+Treat'!BA29</f>
        <v>0</v>
      </c>
      <c r="BB149" s="230">
        <f>'Screen+Treat'!BB29</f>
        <v>0</v>
      </c>
      <c r="BC149" s="230">
        <f>'Screen+Treat'!BC29</f>
        <v>0</v>
      </c>
      <c r="BD149" s="230">
        <f>'Screen+Treat'!BD29</f>
        <v>0</v>
      </c>
      <c r="BE149" s="230">
        <f>'Screen+Treat'!BE29</f>
        <v>0</v>
      </c>
      <c r="BF149" s="230">
        <f>'Screen+Treat'!BF29</f>
        <v>0</v>
      </c>
      <c r="BG149" s="230">
        <f>'Screen+Treat'!BG29</f>
        <v>0</v>
      </c>
      <c r="BH149" s="230">
        <f>'Screen+Treat'!BH29</f>
        <v>0</v>
      </c>
      <c r="BI149" s="230">
        <f>'Screen+Treat'!BI29</f>
        <v>0</v>
      </c>
      <c r="BJ149" s="230">
        <f>'Screen+Treat'!BJ29</f>
        <v>0</v>
      </c>
      <c r="BK149" s="230">
        <f>'Screen+Treat'!BK29</f>
        <v>0</v>
      </c>
      <c r="BL149" s="230">
        <f>'Screen+Treat'!BL29</f>
        <v>0</v>
      </c>
      <c r="BM149" s="230">
        <f>'Screen+Treat'!BM29</f>
        <v>0</v>
      </c>
      <c r="BN149" s="230">
        <f>'Screen+Treat'!BN29</f>
        <v>0</v>
      </c>
      <c r="BO149" s="230">
        <f>'Screen+Treat'!BO29</f>
        <v>0</v>
      </c>
      <c r="BP149" s="230">
        <f>'Screen+Treat'!BP29</f>
        <v>0</v>
      </c>
      <c r="BQ149" s="230">
        <f>'Screen+Treat'!BQ29</f>
        <v>0</v>
      </c>
      <c r="BR149" s="230">
        <f>'Screen+Treat'!BR29</f>
        <v>0</v>
      </c>
      <c r="BS149" s="230">
        <f>'Screen+Treat'!BS29</f>
        <v>0</v>
      </c>
      <c r="BT149" s="230">
        <f>'Screen+Treat'!BT29</f>
        <v>0</v>
      </c>
      <c r="BU149" s="230">
        <f>'Screen+Treat'!BU29</f>
        <v>0</v>
      </c>
      <c r="BV149" s="230">
        <f>'Screen+Treat'!BV29</f>
        <v>0</v>
      </c>
      <c r="BW149" s="230">
        <f>'Screen+Treat'!BW29</f>
        <v>0</v>
      </c>
      <c r="BX149" s="230">
        <f>'Screen+Treat'!BX29</f>
        <v>0</v>
      </c>
      <c r="BY149" s="230">
        <f>'Screen+Treat'!BY29</f>
        <v>0</v>
      </c>
      <c r="BZ149" s="230">
        <f>'Screen+Treat'!BZ29</f>
        <v>0</v>
      </c>
      <c r="CA149" s="230">
        <f>'Screen+Treat'!CA29</f>
        <v>0</v>
      </c>
      <c r="CB149" s="230">
        <f>'Screen+Treat'!CB29</f>
        <v>0</v>
      </c>
      <c r="CC149" s="230">
        <f>'Screen+Treat'!CC29</f>
        <v>0</v>
      </c>
      <c r="CD149" s="230">
        <f>'Screen+Treat'!CD29</f>
        <v>0</v>
      </c>
    </row>
    <row r="150" spans="1:82">
      <c r="A150" s="58"/>
      <c r="B150" s="136"/>
      <c r="C150" s="136"/>
      <c r="D150" s="136"/>
      <c r="E150" s="136"/>
      <c r="F150" s="136"/>
      <c r="G150" s="136"/>
      <c r="H150" s="136"/>
      <c r="I150" s="136"/>
      <c r="J150" s="136"/>
      <c r="K150" s="136"/>
      <c r="L150" s="136"/>
      <c r="M150" s="136"/>
      <c r="N150" s="136"/>
      <c r="O150" s="136"/>
      <c r="P150" s="136"/>
      <c r="Q150" s="136"/>
      <c r="R150" s="136"/>
      <c r="S150" s="136"/>
      <c r="T150" s="136"/>
      <c r="U150" s="136"/>
      <c r="V150" s="136"/>
      <c r="W150" s="136"/>
      <c r="X150" s="136"/>
      <c r="Y150" s="136"/>
      <c r="Z150" s="136"/>
      <c r="AA150" s="136"/>
      <c r="AB150" s="136"/>
      <c r="AC150" s="136"/>
      <c r="AD150" s="136"/>
      <c r="AE150" s="136"/>
      <c r="AF150" s="136"/>
      <c r="AG150" s="136"/>
      <c r="AH150" s="136"/>
      <c r="AI150" s="136"/>
      <c r="AJ150" s="136"/>
      <c r="AK150" s="136"/>
      <c r="AL150" s="136"/>
      <c r="AM150" s="136"/>
      <c r="AN150" s="136"/>
      <c r="AO150" s="136"/>
      <c r="AP150" s="136"/>
      <c r="AQ150" s="136"/>
      <c r="AR150" s="136"/>
      <c r="AS150" s="136"/>
      <c r="AT150" s="136"/>
      <c r="AU150" s="136"/>
      <c r="AV150" s="136"/>
      <c r="AW150" s="136"/>
      <c r="AX150" s="1"/>
      <c r="AY150" s="1"/>
      <c r="AZ150" s="136"/>
      <c r="BA150" s="136"/>
      <c r="BB150" s="136"/>
      <c r="BC150" s="136"/>
      <c r="BD150" s="136"/>
      <c r="BE150" s="136"/>
      <c r="BF150" s="136"/>
      <c r="BG150" s="136"/>
      <c r="BH150" s="136"/>
      <c r="BI150" s="136"/>
      <c r="BJ150" s="136"/>
      <c r="BK150" s="136"/>
      <c r="BL150" s="136"/>
      <c r="BM150" s="136"/>
      <c r="BN150" s="136"/>
      <c r="BO150" s="136"/>
      <c r="BP150" s="136"/>
      <c r="BQ150" s="136"/>
      <c r="BR150" s="136"/>
      <c r="BS150" s="136"/>
      <c r="BT150" s="136"/>
      <c r="BU150" s="136"/>
      <c r="BV150" s="136"/>
      <c r="BW150" s="136"/>
      <c r="BX150" s="136"/>
      <c r="BY150" s="136"/>
      <c r="BZ150" s="136"/>
      <c r="CA150" s="136"/>
      <c r="CB150" s="136"/>
      <c r="CC150" s="136"/>
      <c r="CD150" s="136"/>
    </row>
    <row r="151" spans="1:82">
      <c r="A151" s="28"/>
      <c r="B151" s="28"/>
      <c r="C151" s="28"/>
      <c r="D151" s="28"/>
      <c r="E151" s="28"/>
      <c r="F151" s="28"/>
      <c r="G151" s="28"/>
      <c r="H151" s="28"/>
      <c r="I151" s="28"/>
      <c r="J151" s="28"/>
      <c r="K151" s="28"/>
      <c r="L151" s="28"/>
      <c r="M151" s="28"/>
      <c r="N151" s="28"/>
      <c r="O151" s="28"/>
      <c r="P151" s="28"/>
      <c r="Q151" s="28"/>
      <c r="R151" s="28"/>
      <c r="S151" s="28"/>
      <c r="T151" s="28"/>
      <c r="U151" s="28"/>
      <c r="V151" s="28"/>
      <c r="W151" s="28"/>
      <c r="X151" s="28"/>
      <c r="Y151" s="28"/>
      <c r="Z151" s="28"/>
      <c r="AA151" s="28"/>
      <c r="AB151" s="28"/>
      <c r="AC151" s="28"/>
      <c r="AD151" s="28"/>
      <c r="AE151" s="28"/>
      <c r="AF151" s="28"/>
      <c r="AG151" s="28"/>
      <c r="AH151" s="28"/>
      <c r="AI151" s="28"/>
      <c r="AJ151" s="28"/>
      <c r="AK151" s="28"/>
      <c r="AL151" s="28"/>
      <c r="AM151" s="28"/>
      <c r="AN151" s="28"/>
      <c r="AO151" s="28"/>
      <c r="AP151" s="28"/>
      <c r="AQ151" s="28"/>
      <c r="AR151" s="28"/>
      <c r="AS151" s="28"/>
      <c r="AT151" s="28"/>
      <c r="AU151" s="28"/>
      <c r="AV151" s="28"/>
      <c r="AW151" s="28"/>
      <c r="AX151" s="28"/>
      <c r="AY151" s="28"/>
      <c r="AZ151" s="28"/>
      <c r="BA151" s="28"/>
      <c r="BB151" s="28"/>
      <c r="BC151" s="28"/>
      <c r="BD151" s="28"/>
      <c r="BE151" s="28"/>
      <c r="BF151" s="28"/>
      <c r="BG151" s="28"/>
      <c r="BH151" s="28"/>
      <c r="BI151" s="28"/>
      <c r="BJ151" s="28"/>
      <c r="BK151" s="28"/>
      <c r="BL151" s="28"/>
      <c r="BM151" s="28"/>
      <c r="BN151" s="28"/>
      <c r="BO151" s="28"/>
      <c r="BP151" s="28"/>
      <c r="BQ151" s="28"/>
      <c r="BR151" s="28"/>
      <c r="BS151" s="28"/>
      <c r="BT151" s="28"/>
      <c r="BU151" s="28"/>
      <c r="BV151" s="28"/>
      <c r="BW151" s="28"/>
      <c r="BX151" s="28"/>
      <c r="BY151" s="28"/>
      <c r="BZ151" s="28"/>
      <c r="CA151" s="28"/>
      <c r="CB151" s="28"/>
      <c r="CC151" s="28"/>
      <c r="CD151" s="28"/>
    </row>
    <row r="152" spans="1:82">
      <c r="A152" s="197" t="s">
        <v>130</v>
      </c>
      <c r="B152" s="136"/>
      <c r="C152" s="136"/>
      <c r="D152" s="136"/>
      <c r="E152" s="136"/>
      <c r="F152" s="136"/>
      <c r="G152" s="136"/>
      <c r="H152" s="136"/>
      <c r="I152" s="136"/>
      <c r="J152" s="136"/>
      <c r="K152" s="136"/>
      <c r="L152" s="136"/>
      <c r="M152" s="136"/>
      <c r="N152" s="136"/>
      <c r="O152" s="136"/>
      <c r="P152" s="136"/>
      <c r="Q152" s="136"/>
      <c r="R152" s="136"/>
      <c r="S152" s="136"/>
      <c r="T152" s="136"/>
      <c r="U152" s="136"/>
      <c r="V152" s="136"/>
      <c r="W152" s="136"/>
      <c r="X152" s="136"/>
      <c r="Y152" s="136"/>
      <c r="Z152" s="136"/>
      <c r="AA152" s="136"/>
      <c r="AB152" s="136"/>
      <c r="AC152" s="136"/>
      <c r="AD152" s="136"/>
      <c r="AE152" s="136"/>
      <c r="AF152" s="136"/>
      <c r="AG152" s="136"/>
      <c r="AH152" s="136"/>
      <c r="AI152" s="136"/>
      <c r="AJ152" s="136"/>
      <c r="AK152" s="136"/>
      <c r="AL152" s="136"/>
      <c r="AM152" s="136"/>
      <c r="AN152" s="136"/>
      <c r="AO152" s="136"/>
      <c r="AP152" s="136"/>
      <c r="AQ152" s="136"/>
      <c r="AR152" s="136"/>
      <c r="AS152" s="136"/>
      <c r="AT152" s="136"/>
      <c r="AU152" s="136"/>
      <c r="AV152" s="136"/>
      <c r="AW152" s="136"/>
      <c r="AX152" s="136"/>
      <c r="AY152" s="136"/>
      <c r="AZ152" s="136"/>
      <c r="BA152" s="136"/>
      <c r="BB152" s="136"/>
      <c r="BC152" s="136"/>
      <c r="BD152" s="136"/>
      <c r="BE152" s="136"/>
      <c r="BF152" s="136"/>
      <c r="BG152" s="136"/>
      <c r="BH152" s="136"/>
      <c r="BI152" s="136"/>
      <c r="BJ152" s="136"/>
      <c r="BK152" s="136"/>
      <c r="BL152" s="136"/>
      <c r="BM152" s="136"/>
      <c r="BN152" s="136"/>
      <c r="BO152" s="136"/>
      <c r="BP152" s="136"/>
      <c r="BQ152" s="136"/>
      <c r="BR152" s="136"/>
      <c r="BS152" s="136"/>
      <c r="BT152" s="136"/>
      <c r="BU152" s="136"/>
      <c r="BV152" s="136"/>
      <c r="BW152" s="136"/>
      <c r="BX152" s="136"/>
      <c r="BY152" s="136"/>
      <c r="BZ152" s="136"/>
      <c r="CA152" s="136"/>
      <c r="CB152" s="136"/>
      <c r="CC152" s="136"/>
      <c r="CD152" s="136"/>
    </row>
    <row r="153" spans="1:82">
      <c r="A153" s="291" t="s">
        <v>81</v>
      </c>
      <c r="B153" s="174"/>
      <c r="C153" s="174"/>
      <c r="D153" s="174"/>
      <c r="E153" s="174"/>
      <c r="F153" s="174"/>
      <c r="G153" s="174"/>
      <c r="H153" s="174"/>
      <c r="I153" s="174"/>
      <c r="J153" s="174"/>
      <c r="K153" s="174"/>
      <c r="L153" s="174"/>
      <c r="M153" s="174"/>
      <c r="N153" s="174"/>
      <c r="O153" s="174"/>
      <c r="P153" s="174"/>
      <c r="Q153" s="174"/>
      <c r="R153" s="174"/>
      <c r="S153" s="174"/>
      <c r="T153" s="174"/>
      <c r="U153" s="174"/>
      <c r="V153" s="174"/>
      <c r="W153" s="174"/>
      <c r="X153" s="174"/>
      <c r="Y153" s="174"/>
      <c r="Z153" s="174"/>
      <c r="AA153" s="174"/>
      <c r="AB153" s="174"/>
      <c r="AC153" s="174"/>
      <c r="AD153" s="174"/>
      <c r="AE153" s="174"/>
      <c r="AF153" s="174"/>
      <c r="AG153" s="174"/>
      <c r="AH153" s="174"/>
      <c r="AI153" s="174"/>
      <c r="AJ153" s="174"/>
      <c r="AK153" s="174"/>
      <c r="AL153" s="174"/>
      <c r="AM153" s="174"/>
      <c r="AN153" s="174"/>
      <c r="AO153" s="174"/>
      <c r="AP153" s="174"/>
      <c r="AQ153" s="174"/>
      <c r="AR153" s="174"/>
      <c r="AS153" s="174"/>
      <c r="AT153" s="174"/>
      <c r="AU153" s="174"/>
      <c r="AV153" s="174"/>
      <c r="AW153" s="174"/>
      <c r="AX153" s="174"/>
      <c r="AY153" s="174"/>
      <c r="AZ153" s="174"/>
      <c r="BA153" s="174"/>
      <c r="BB153" s="174"/>
      <c r="BC153" s="174"/>
      <c r="BD153" s="174"/>
      <c r="BE153" s="174"/>
      <c r="BF153" s="174"/>
      <c r="BG153" s="174"/>
      <c r="BH153" s="174"/>
      <c r="BI153" s="174"/>
      <c r="BJ153" s="174"/>
      <c r="BK153" s="174"/>
      <c r="BL153" s="174"/>
      <c r="BM153" s="174"/>
      <c r="BN153" s="174"/>
      <c r="BO153" s="174"/>
      <c r="BP153" s="174"/>
      <c r="BQ153" s="174"/>
      <c r="BR153" s="174"/>
      <c r="BS153" s="174"/>
      <c r="BT153" s="174"/>
      <c r="BU153" s="174"/>
      <c r="BV153" s="174"/>
      <c r="BW153" s="174"/>
      <c r="BX153" s="174"/>
      <c r="BY153" s="174"/>
      <c r="BZ153" s="174"/>
      <c r="CA153" s="174"/>
      <c r="CB153" s="174"/>
      <c r="CC153" s="174"/>
      <c r="CD153" s="174"/>
    </row>
    <row r="154" spans="1:82">
      <c r="A154" s="67" t="s">
        <v>14</v>
      </c>
      <c r="B154" s="28"/>
      <c r="C154" s="28"/>
      <c r="D154" s="28"/>
      <c r="E154" s="28"/>
      <c r="F154" s="28"/>
      <c r="G154" s="28"/>
      <c r="H154" s="28"/>
      <c r="I154" s="28"/>
      <c r="J154" s="28"/>
      <c r="K154" s="28"/>
      <c r="L154" s="28"/>
      <c r="M154" s="28"/>
      <c r="N154" s="28"/>
      <c r="O154" s="28"/>
      <c r="P154" s="28"/>
      <c r="Q154" s="28"/>
      <c r="R154" s="28"/>
      <c r="S154" s="28"/>
      <c r="T154" s="28"/>
      <c r="U154" s="28"/>
      <c r="V154" s="28"/>
      <c r="W154" s="28"/>
      <c r="X154" s="28"/>
      <c r="Y154" s="28"/>
      <c r="Z154" s="28"/>
      <c r="AA154" s="28"/>
      <c r="AB154" s="28"/>
      <c r="AC154" s="28"/>
      <c r="AD154" s="28"/>
      <c r="AE154" s="28"/>
      <c r="AF154" s="28"/>
      <c r="AG154" s="28"/>
      <c r="AH154" s="28"/>
      <c r="AI154" s="28"/>
      <c r="AJ154" s="28"/>
      <c r="AK154" s="28"/>
      <c r="AL154" s="28"/>
      <c r="AM154" s="28"/>
      <c r="AN154" s="28"/>
      <c r="AO154" s="28"/>
      <c r="AP154" s="28"/>
      <c r="AQ154" s="28"/>
      <c r="AR154" s="28"/>
      <c r="AS154" s="28"/>
      <c r="AT154" s="28"/>
      <c r="AU154" s="28"/>
      <c r="AV154" s="28"/>
      <c r="AW154" s="28"/>
      <c r="AX154" s="28"/>
      <c r="AY154" s="28"/>
      <c r="AZ154" s="28"/>
      <c r="BA154" s="28"/>
      <c r="BB154" s="28"/>
      <c r="BC154" s="28"/>
      <c r="BD154" s="28"/>
      <c r="BE154" s="28"/>
      <c r="BF154" s="28"/>
      <c r="BG154" s="28"/>
      <c r="BH154" s="28"/>
      <c r="BI154" s="28"/>
      <c r="BJ154" s="28"/>
      <c r="BK154" s="296"/>
      <c r="BL154" s="296"/>
      <c r="BM154" s="296"/>
      <c r="BN154" s="296"/>
      <c r="BO154" s="296"/>
      <c r="BP154" s="296"/>
      <c r="BQ154" s="296"/>
      <c r="BR154" s="296"/>
      <c r="BS154" s="296"/>
      <c r="BT154" s="296"/>
      <c r="BU154" s="296"/>
      <c r="BV154" s="296"/>
      <c r="BW154" s="296"/>
      <c r="BX154" s="296"/>
      <c r="BY154" s="296"/>
      <c r="BZ154" s="296"/>
      <c r="CA154" s="296"/>
      <c r="CB154" s="296"/>
      <c r="CC154" s="296"/>
      <c r="CD154" s="296"/>
    </row>
    <row r="155" spans="1:82">
      <c r="A155" s="45" t="s">
        <v>245</v>
      </c>
      <c r="B155" s="88">
        <f>'Screen+Treat'!B35</f>
        <v>0.25</v>
      </c>
      <c r="C155" s="88">
        <f>'Screen+Treat'!C35</f>
        <v>0.25</v>
      </c>
      <c r="D155" s="88">
        <f>'Screen+Treat'!D35</f>
        <v>0.25</v>
      </c>
      <c r="E155" s="88">
        <f>'Screen+Treat'!E35</f>
        <v>0.25</v>
      </c>
      <c r="F155" s="88">
        <f>'Screen+Treat'!F35</f>
        <v>0.25</v>
      </c>
      <c r="G155" s="88">
        <f>'Screen+Treat'!G35</f>
        <v>0.25</v>
      </c>
      <c r="H155" s="88">
        <f>'Screen+Treat'!H35</f>
        <v>0.25</v>
      </c>
      <c r="I155" s="88">
        <f>'Screen+Treat'!I35</f>
        <v>0.25</v>
      </c>
      <c r="J155" s="88">
        <f>'Screen+Treat'!J35</f>
        <v>0.25</v>
      </c>
      <c r="K155" s="88">
        <f>'Screen+Treat'!K35</f>
        <v>0.25</v>
      </c>
      <c r="L155" s="88">
        <f>'Screen+Treat'!L35</f>
        <v>0.25</v>
      </c>
      <c r="M155" s="88">
        <f>'Screen+Treat'!M35</f>
        <v>0.25</v>
      </c>
      <c r="N155" s="88">
        <f>'Screen+Treat'!N35</f>
        <v>0.25</v>
      </c>
      <c r="O155" s="88">
        <f>'Screen+Treat'!O35</f>
        <v>0.25</v>
      </c>
      <c r="P155" s="88">
        <f>'Screen+Treat'!P35</f>
        <v>0.25</v>
      </c>
      <c r="Q155" s="88">
        <f>'Screen+Treat'!Q35</f>
        <v>0.25</v>
      </c>
      <c r="R155" s="88">
        <f>'Screen+Treat'!R35</f>
        <v>0.25</v>
      </c>
      <c r="S155" s="88">
        <f>'Screen+Treat'!S35</f>
        <v>0.25</v>
      </c>
      <c r="T155" s="88">
        <f>'Screen+Treat'!T35</f>
        <v>0.25</v>
      </c>
      <c r="U155" s="88">
        <f>'Screen+Treat'!U35</f>
        <v>0.25</v>
      </c>
      <c r="V155" s="88">
        <f>'Screen+Treat'!V35</f>
        <v>0.25</v>
      </c>
      <c r="W155" s="88">
        <f>'Screen+Treat'!W35</f>
        <v>0.25</v>
      </c>
      <c r="X155" s="88">
        <f>'Screen+Treat'!X35</f>
        <v>0.25</v>
      </c>
      <c r="Y155" s="88">
        <f>'Screen+Treat'!Y35</f>
        <v>0.25</v>
      </c>
      <c r="Z155" s="88">
        <f>'Screen+Treat'!Z35</f>
        <v>0.25</v>
      </c>
      <c r="AA155" s="88">
        <f>'Screen+Treat'!AA35</f>
        <v>0.25</v>
      </c>
      <c r="AB155" s="88">
        <f>'Screen+Treat'!AB35</f>
        <v>0.25</v>
      </c>
      <c r="AC155" s="88">
        <f>'Screen+Treat'!AC35</f>
        <v>0.25</v>
      </c>
      <c r="AD155" s="88">
        <f>'Screen+Treat'!AD35</f>
        <v>0.25</v>
      </c>
      <c r="AE155" s="88">
        <f>'Screen+Treat'!AE35</f>
        <v>0.25</v>
      </c>
      <c r="AF155" s="88">
        <f>'Screen+Treat'!AF35</f>
        <v>0.25</v>
      </c>
      <c r="AG155" s="88">
        <f>'Screen+Treat'!AG35</f>
        <v>0.25</v>
      </c>
      <c r="AH155" s="88">
        <f>'Screen+Treat'!AH35</f>
        <v>0.25</v>
      </c>
      <c r="AI155" s="88">
        <f>'Screen+Treat'!AI35</f>
        <v>0.25</v>
      </c>
      <c r="AJ155" s="88">
        <f>'Screen+Treat'!AJ35</f>
        <v>0.25</v>
      </c>
      <c r="AK155" s="88">
        <f>'Screen+Treat'!AK35</f>
        <v>0.25</v>
      </c>
      <c r="AL155" s="88">
        <f>'Screen+Treat'!AL35</f>
        <v>0.25</v>
      </c>
      <c r="AM155" s="88">
        <f>'Screen+Treat'!AM35</f>
        <v>0.25</v>
      </c>
      <c r="AN155" s="88">
        <f>'Screen+Treat'!AN35</f>
        <v>0.25</v>
      </c>
      <c r="AO155" s="88">
        <f>'Screen+Treat'!AO35</f>
        <v>0.25</v>
      </c>
      <c r="AP155" s="88">
        <f>'Screen+Treat'!AP35</f>
        <v>0.25</v>
      </c>
      <c r="AQ155" s="88">
        <f>'Screen+Treat'!AQ35</f>
        <v>0.25</v>
      </c>
      <c r="AR155" s="88">
        <f>'Screen+Treat'!AR35</f>
        <v>0.25</v>
      </c>
      <c r="AS155" s="88">
        <f>'Screen+Treat'!AS35</f>
        <v>0.25</v>
      </c>
      <c r="AT155" s="88">
        <f>'Screen+Treat'!AT35</f>
        <v>0.25</v>
      </c>
      <c r="AU155" s="88">
        <f>'Screen+Treat'!AU35</f>
        <v>0.25</v>
      </c>
      <c r="AV155" s="88">
        <f>'Screen+Treat'!AV35</f>
        <v>0.25</v>
      </c>
      <c r="AW155" s="88">
        <f>'Screen+Treat'!AW35</f>
        <v>0.25</v>
      </c>
      <c r="AX155" s="88">
        <f>'Screen+Treat'!AX35</f>
        <v>0.25</v>
      </c>
      <c r="AY155" s="88">
        <f>'Screen+Treat'!AY35</f>
        <v>0.25</v>
      </c>
      <c r="AZ155" s="88">
        <f>'Screen+Treat'!AZ35</f>
        <v>0.25</v>
      </c>
      <c r="BA155" s="88">
        <f>'Screen+Treat'!BA35</f>
        <v>0.25</v>
      </c>
      <c r="BB155" s="88">
        <f>'Screen+Treat'!BB35</f>
        <v>0.25</v>
      </c>
      <c r="BC155" s="88">
        <f>'Screen+Treat'!BC35</f>
        <v>0.25</v>
      </c>
      <c r="BD155" s="88">
        <f>'Screen+Treat'!BD35</f>
        <v>0.25</v>
      </c>
      <c r="BE155" s="88">
        <f>'Screen+Treat'!BE35</f>
        <v>0.25</v>
      </c>
      <c r="BF155" s="88">
        <f>'Screen+Treat'!BF35</f>
        <v>0.25</v>
      </c>
      <c r="BG155" s="88">
        <f>'Screen+Treat'!BG35</f>
        <v>0.25</v>
      </c>
      <c r="BH155" s="88">
        <f>'Screen+Treat'!BH35</f>
        <v>0.25</v>
      </c>
      <c r="BI155" s="88">
        <f>'Screen+Treat'!BI35</f>
        <v>0.25</v>
      </c>
      <c r="BJ155" s="88">
        <f>'Screen+Treat'!BJ35</f>
        <v>0.25</v>
      </c>
      <c r="BK155" s="88">
        <f>'Screen+Treat'!BK35</f>
        <v>0.25</v>
      </c>
      <c r="BL155" s="88">
        <f>'Screen+Treat'!BL35</f>
        <v>0.25</v>
      </c>
      <c r="BM155" s="88">
        <f>'Screen+Treat'!BM35</f>
        <v>0.25</v>
      </c>
      <c r="BN155" s="88">
        <f>'Screen+Treat'!BN35</f>
        <v>0.25</v>
      </c>
      <c r="BO155" s="88">
        <f>'Screen+Treat'!BO35</f>
        <v>0.25</v>
      </c>
      <c r="BP155" s="88">
        <f>'Screen+Treat'!BP35</f>
        <v>0.25</v>
      </c>
      <c r="BQ155" s="88">
        <f>'Screen+Treat'!BQ35</f>
        <v>0.25</v>
      </c>
      <c r="BR155" s="88">
        <f>'Screen+Treat'!BR35</f>
        <v>0.25</v>
      </c>
      <c r="BS155" s="88">
        <f>'Screen+Treat'!BS35</f>
        <v>0.25</v>
      </c>
      <c r="BT155" s="88">
        <f>'Screen+Treat'!BT35</f>
        <v>0.25</v>
      </c>
      <c r="BU155" s="88">
        <f>'Screen+Treat'!BU35</f>
        <v>0.25</v>
      </c>
      <c r="BV155" s="88">
        <f>'Screen+Treat'!BV35</f>
        <v>0.25</v>
      </c>
      <c r="BW155" s="88">
        <f>'Screen+Treat'!BW35</f>
        <v>0.25</v>
      </c>
      <c r="BX155" s="88">
        <f>'Screen+Treat'!BX35</f>
        <v>0.25</v>
      </c>
      <c r="BY155" s="88">
        <f>'Screen+Treat'!BY35</f>
        <v>0.25</v>
      </c>
      <c r="BZ155" s="88">
        <f>'Screen+Treat'!BZ35</f>
        <v>0.25</v>
      </c>
      <c r="CA155" s="88">
        <f>'Screen+Treat'!CA35</f>
        <v>0.25</v>
      </c>
      <c r="CB155" s="88">
        <f>'Screen+Treat'!CB35</f>
        <v>0.25</v>
      </c>
      <c r="CC155" s="88">
        <f>'Screen+Treat'!CC35</f>
        <v>0.25</v>
      </c>
      <c r="CD155" s="88">
        <f>'Screen+Treat'!CD35</f>
        <v>0.25</v>
      </c>
    </row>
    <row r="156" spans="1:82">
      <c r="A156" s="45" t="s">
        <v>23</v>
      </c>
      <c r="B156" s="88">
        <f>'Screen+Treat'!B36</f>
        <v>0.25</v>
      </c>
      <c r="C156" s="88">
        <f>'Screen+Treat'!C36</f>
        <v>0.25</v>
      </c>
      <c r="D156" s="88">
        <f>'Screen+Treat'!D36</f>
        <v>0.25</v>
      </c>
      <c r="E156" s="88">
        <f>'Screen+Treat'!E36</f>
        <v>0.25</v>
      </c>
      <c r="F156" s="88">
        <f>'Screen+Treat'!F36</f>
        <v>0.25</v>
      </c>
      <c r="G156" s="88">
        <f>'Screen+Treat'!G36</f>
        <v>0.25</v>
      </c>
      <c r="H156" s="88">
        <f>'Screen+Treat'!H36</f>
        <v>0.25</v>
      </c>
      <c r="I156" s="88">
        <f>'Screen+Treat'!I36</f>
        <v>0.25</v>
      </c>
      <c r="J156" s="88">
        <f>'Screen+Treat'!J36</f>
        <v>0.25</v>
      </c>
      <c r="K156" s="88">
        <f>'Screen+Treat'!K36</f>
        <v>0.25</v>
      </c>
      <c r="L156" s="88">
        <f>'Screen+Treat'!L36</f>
        <v>0.25</v>
      </c>
      <c r="M156" s="88">
        <f>'Screen+Treat'!M36</f>
        <v>0.25</v>
      </c>
      <c r="N156" s="88">
        <f>'Screen+Treat'!N36</f>
        <v>0.25</v>
      </c>
      <c r="O156" s="88">
        <f>'Screen+Treat'!O36</f>
        <v>0.25</v>
      </c>
      <c r="P156" s="88">
        <f>'Screen+Treat'!P36</f>
        <v>0.25</v>
      </c>
      <c r="Q156" s="88">
        <f>'Screen+Treat'!Q36</f>
        <v>0.25</v>
      </c>
      <c r="R156" s="88">
        <f>'Screen+Treat'!R36</f>
        <v>0.25</v>
      </c>
      <c r="S156" s="88">
        <f>'Screen+Treat'!S36</f>
        <v>0.25</v>
      </c>
      <c r="T156" s="88">
        <f>'Screen+Treat'!T36</f>
        <v>0.25</v>
      </c>
      <c r="U156" s="88">
        <f>'Screen+Treat'!U36</f>
        <v>0.25</v>
      </c>
      <c r="V156" s="88">
        <f>'Screen+Treat'!V36</f>
        <v>0.25</v>
      </c>
      <c r="W156" s="88">
        <f>'Screen+Treat'!W36</f>
        <v>0.25</v>
      </c>
      <c r="X156" s="88">
        <f>'Screen+Treat'!X36</f>
        <v>0.25</v>
      </c>
      <c r="Y156" s="88">
        <f>'Screen+Treat'!Y36</f>
        <v>0.25</v>
      </c>
      <c r="Z156" s="88">
        <f>'Screen+Treat'!Z36</f>
        <v>0.25</v>
      </c>
      <c r="AA156" s="88">
        <f>'Screen+Treat'!AA36</f>
        <v>0.25</v>
      </c>
      <c r="AB156" s="88">
        <f>'Screen+Treat'!AB36</f>
        <v>0.25</v>
      </c>
      <c r="AC156" s="88">
        <f>'Screen+Treat'!AC36</f>
        <v>0.25</v>
      </c>
      <c r="AD156" s="88">
        <f>'Screen+Treat'!AD36</f>
        <v>0.25</v>
      </c>
      <c r="AE156" s="88">
        <f>'Screen+Treat'!AE36</f>
        <v>0.25</v>
      </c>
      <c r="AF156" s="88">
        <f>'Screen+Treat'!AF36</f>
        <v>0.25</v>
      </c>
      <c r="AG156" s="88">
        <f>'Screen+Treat'!AG36</f>
        <v>0.25</v>
      </c>
      <c r="AH156" s="88">
        <f>'Screen+Treat'!AH36</f>
        <v>0.25</v>
      </c>
      <c r="AI156" s="88">
        <f>'Screen+Treat'!AI36</f>
        <v>0.25</v>
      </c>
      <c r="AJ156" s="88">
        <f>'Screen+Treat'!AJ36</f>
        <v>0.25</v>
      </c>
      <c r="AK156" s="88">
        <f>'Screen+Treat'!AK36</f>
        <v>0.25</v>
      </c>
      <c r="AL156" s="88">
        <f>'Screen+Treat'!AL36</f>
        <v>0.25</v>
      </c>
      <c r="AM156" s="88">
        <f>'Screen+Treat'!AM36</f>
        <v>0.25</v>
      </c>
      <c r="AN156" s="88">
        <f>'Screen+Treat'!AN36</f>
        <v>0.25</v>
      </c>
      <c r="AO156" s="88">
        <f>'Screen+Treat'!AO36</f>
        <v>0.25</v>
      </c>
      <c r="AP156" s="88">
        <f>'Screen+Treat'!AP36</f>
        <v>0.25</v>
      </c>
      <c r="AQ156" s="88">
        <f>'Screen+Treat'!AQ36</f>
        <v>0.25</v>
      </c>
      <c r="AR156" s="88">
        <f>'Screen+Treat'!AR36</f>
        <v>0.25</v>
      </c>
      <c r="AS156" s="88">
        <f>'Screen+Treat'!AS36</f>
        <v>0.25</v>
      </c>
      <c r="AT156" s="88">
        <f>'Screen+Treat'!AT36</f>
        <v>0.25</v>
      </c>
      <c r="AU156" s="88">
        <f>'Screen+Treat'!AU36</f>
        <v>0.25</v>
      </c>
      <c r="AV156" s="88">
        <f>'Screen+Treat'!AV36</f>
        <v>0.25</v>
      </c>
      <c r="AW156" s="88">
        <f>'Screen+Treat'!AW36</f>
        <v>0.25</v>
      </c>
      <c r="AX156" s="88">
        <f>'Screen+Treat'!AX36</f>
        <v>0.25</v>
      </c>
      <c r="AY156" s="88">
        <f>'Screen+Treat'!AY36</f>
        <v>0.25</v>
      </c>
      <c r="AZ156" s="88">
        <f>'Screen+Treat'!AZ36</f>
        <v>0.25</v>
      </c>
      <c r="BA156" s="88">
        <f>'Screen+Treat'!BA36</f>
        <v>0.25</v>
      </c>
      <c r="BB156" s="88">
        <f>'Screen+Treat'!BB36</f>
        <v>0.25</v>
      </c>
      <c r="BC156" s="88">
        <f>'Screen+Treat'!BC36</f>
        <v>0.25</v>
      </c>
      <c r="BD156" s="88">
        <f>'Screen+Treat'!BD36</f>
        <v>0.25</v>
      </c>
      <c r="BE156" s="88">
        <f>'Screen+Treat'!BE36</f>
        <v>0.25</v>
      </c>
      <c r="BF156" s="88">
        <f>'Screen+Treat'!BF36</f>
        <v>0.25</v>
      </c>
      <c r="BG156" s="88">
        <f>'Screen+Treat'!BG36</f>
        <v>0.25</v>
      </c>
      <c r="BH156" s="88">
        <f>'Screen+Treat'!BH36</f>
        <v>0.25</v>
      </c>
      <c r="BI156" s="88">
        <f>'Screen+Treat'!BI36</f>
        <v>0.25</v>
      </c>
      <c r="BJ156" s="88">
        <f>'Screen+Treat'!BJ36</f>
        <v>0.25</v>
      </c>
      <c r="BK156" s="88">
        <f>'Screen+Treat'!BK36</f>
        <v>0.25</v>
      </c>
      <c r="BL156" s="88">
        <f>'Screen+Treat'!BL36</f>
        <v>0.25</v>
      </c>
      <c r="BM156" s="88">
        <f>'Screen+Treat'!BM36</f>
        <v>0.25</v>
      </c>
      <c r="BN156" s="88">
        <f>'Screen+Treat'!BN36</f>
        <v>0.25</v>
      </c>
      <c r="BO156" s="88">
        <f>'Screen+Treat'!BO36</f>
        <v>0.25</v>
      </c>
      <c r="BP156" s="88">
        <f>'Screen+Treat'!BP36</f>
        <v>0.25</v>
      </c>
      <c r="BQ156" s="88">
        <f>'Screen+Treat'!BQ36</f>
        <v>0.25</v>
      </c>
      <c r="BR156" s="88">
        <f>'Screen+Treat'!BR36</f>
        <v>0.25</v>
      </c>
      <c r="BS156" s="88">
        <f>'Screen+Treat'!BS36</f>
        <v>0.25</v>
      </c>
      <c r="BT156" s="88">
        <f>'Screen+Treat'!BT36</f>
        <v>0.25</v>
      </c>
      <c r="BU156" s="88">
        <f>'Screen+Treat'!BU36</f>
        <v>0.25</v>
      </c>
      <c r="BV156" s="88">
        <f>'Screen+Treat'!BV36</f>
        <v>0.25</v>
      </c>
      <c r="BW156" s="88">
        <f>'Screen+Treat'!BW36</f>
        <v>0.25</v>
      </c>
      <c r="BX156" s="88">
        <f>'Screen+Treat'!BX36</f>
        <v>0.25</v>
      </c>
      <c r="BY156" s="88">
        <f>'Screen+Treat'!BY36</f>
        <v>0.25</v>
      </c>
      <c r="BZ156" s="88">
        <f>'Screen+Treat'!BZ36</f>
        <v>0.25</v>
      </c>
      <c r="CA156" s="88">
        <f>'Screen+Treat'!CA36</f>
        <v>0.25</v>
      </c>
      <c r="CB156" s="88">
        <f>'Screen+Treat'!CB36</f>
        <v>0.25</v>
      </c>
      <c r="CC156" s="88">
        <f>'Screen+Treat'!CC36</f>
        <v>0.25</v>
      </c>
      <c r="CD156" s="88">
        <f>'Screen+Treat'!CD36</f>
        <v>0.25</v>
      </c>
    </row>
    <row r="157" spans="1:82">
      <c r="A157" s="58" t="s">
        <v>52</v>
      </c>
      <c r="B157" s="88">
        <f>'Screen+Treat'!B37</f>
        <v>0.4</v>
      </c>
      <c r="C157" s="88">
        <f>'Screen+Treat'!C37</f>
        <v>0.4</v>
      </c>
      <c r="D157" s="88">
        <f>'Screen+Treat'!D37</f>
        <v>0.4</v>
      </c>
      <c r="E157" s="88">
        <f>'Screen+Treat'!E37</f>
        <v>0.4</v>
      </c>
      <c r="F157" s="88">
        <f>'Screen+Treat'!F37</f>
        <v>0.4</v>
      </c>
      <c r="G157" s="88">
        <f>'Screen+Treat'!G37</f>
        <v>0.4</v>
      </c>
      <c r="H157" s="88">
        <f>'Screen+Treat'!H37</f>
        <v>0.4</v>
      </c>
      <c r="I157" s="88">
        <f>'Screen+Treat'!I37</f>
        <v>0.4</v>
      </c>
      <c r="J157" s="88">
        <f>'Screen+Treat'!J37</f>
        <v>0.4</v>
      </c>
      <c r="K157" s="88">
        <f>'Screen+Treat'!K37</f>
        <v>0.4</v>
      </c>
      <c r="L157" s="88">
        <f>'Screen+Treat'!L37</f>
        <v>0.4</v>
      </c>
      <c r="M157" s="88">
        <f>'Screen+Treat'!M37</f>
        <v>0.4</v>
      </c>
      <c r="N157" s="88">
        <f>'Screen+Treat'!N37</f>
        <v>0.4</v>
      </c>
      <c r="O157" s="88">
        <f>'Screen+Treat'!O37</f>
        <v>0.4</v>
      </c>
      <c r="P157" s="88">
        <f>'Screen+Treat'!P37</f>
        <v>0.4</v>
      </c>
      <c r="Q157" s="88">
        <f>'Screen+Treat'!Q37</f>
        <v>0.4</v>
      </c>
      <c r="R157" s="88">
        <f>'Screen+Treat'!R37</f>
        <v>0.4</v>
      </c>
      <c r="S157" s="88">
        <f>'Screen+Treat'!S37</f>
        <v>0.4</v>
      </c>
      <c r="T157" s="88">
        <f>'Screen+Treat'!T37</f>
        <v>0.4</v>
      </c>
      <c r="U157" s="88">
        <f>'Screen+Treat'!U37</f>
        <v>0.4</v>
      </c>
      <c r="V157" s="88">
        <f>'Screen+Treat'!V37</f>
        <v>0.4</v>
      </c>
      <c r="W157" s="88">
        <f>'Screen+Treat'!W37</f>
        <v>0.4</v>
      </c>
      <c r="X157" s="88">
        <f>'Screen+Treat'!X37</f>
        <v>0.4</v>
      </c>
      <c r="Y157" s="88">
        <f>'Screen+Treat'!Y37</f>
        <v>0.4</v>
      </c>
      <c r="Z157" s="88">
        <f>'Screen+Treat'!Z37</f>
        <v>0.4</v>
      </c>
      <c r="AA157" s="88">
        <f>'Screen+Treat'!AA37</f>
        <v>0.4</v>
      </c>
      <c r="AB157" s="88">
        <f>'Screen+Treat'!AB37</f>
        <v>0.4</v>
      </c>
      <c r="AC157" s="88">
        <f>'Screen+Treat'!AC37</f>
        <v>0.4</v>
      </c>
      <c r="AD157" s="88">
        <f>'Screen+Treat'!AD37</f>
        <v>0.4</v>
      </c>
      <c r="AE157" s="88">
        <f>'Screen+Treat'!AE37</f>
        <v>0.4</v>
      </c>
      <c r="AF157" s="88">
        <f>'Screen+Treat'!AF37</f>
        <v>0.4</v>
      </c>
      <c r="AG157" s="88">
        <f>'Screen+Treat'!AG37</f>
        <v>0.4</v>
      </c>
      <c r="AH157" s="88">
        <f>'Screen+Treat'!AH37</f>
        <v>0.4</v>
      </c>
      <c r="AI157" s="88">
        <f>'Screen+Treat'!AI37</f>
        <v>0.4</v>
      </c>
      <c r="AJ157" s="88">
        <f>'Screen+Treat'!AJ37</f>
        <v>0.4</v>
      </c>
      <c r="AK157" s="88">
        <f>'Screen+Treat'!AK37</f>
        <v>0.4</v>
      </c>
      <c r="AL157" s="88">
        <f>'Screen+Treat'!AL37</f>
        <v>0.4</v>
      </c>
      <c r="AM157" s="88">
        <f>'Screen+Treat'!AM37</f>
        <v>0.4</v>
      </c>
      <c r="AN157" s="88">
        <f>'Screen+Treat'!AN37</f>
        <v>0.4</v>
      </c>
      <c r="AO157" s="88">
        <f>'Screen+Treat'!AO37</f>
        <v>0.4</v>
      </c>
      <c r="AP157" s="88">
        <f>'Screen+Treat'!AP37</f>
        <v>0.4</v>
      </c>
      <c r="AQ157" s="88">
        <f>'Screen+Treat'!AQ37</f>
        <v>0.4</v>
      </c>
      <c r="AR157" s="88">
        <f>'Screen+Treat'!AR37</f>
        <v>0.4</v>
      </c>
      <c r="AS157" s="88">
        <f>'Screen+Treat'!AS37</f>
        <v>0.4</v>
      </c>
      <c r="AT157" s="88">
        <f>'Screen+Treat'!AT37</f>
        <v>0.4</v>
      </c>
      <c r="AU157" s="88">
        <f>'Screen+Treat'!AU37</f>
        <v>0.4</v>
      </c>
      <c r="AV157" s="88">
        <f>'Screen+Treat'!AV37</f>
        <v>0.4</v>
      </c>
      <c r="AW157" s="88">
        <f>'Screen+Treat'!AW37</f>
        <v>0.4</v>
      </c>
      <c r="AX157" s="88">
        <f>'Screen+Treat'!AX37</f>
        <v>0.4</v>
      </c>
      <c r="AY157" s="88">
        <f>'Screen+Treat'!AY37</f>
        <v>0.4</v>
      </c>
      <c r="AZ157" s="88">
        <f>'Screen+Treat'!AZ37</f>
        <v>0.4</v>
      </c>
      <c r="BA157" s="88">
        <f>'Screen+Treat'!BA37</f>
        <v>0.4</v>
      </c>
      <c r="BB157" s="88">
        <f>'Screen+Treat'!BB37</f>
        <v>0.4</v>
      </c>
      <c r="BC157" s="88">
        <f>'Screen+Treat'!BC37</f>
        <v>0.4</v>
      </c>
      <c r="BD157" s="88">
        <f>'Screen+Treat'!BD37</f>
        <v>0.4</v>
      </c>
      <c r="BE157" s="88">
        <f>'Screen+Treat'!BE37</f>
        <v>0.4</v>
      </c>
      <c r="BF157" s="88">
        <f>'Screen+Treat'!BF37</f>
        <v>0.4</v>
      </c>
      <c r="BG157" s="88">
        <f>'Screen+Treat'!BG37</f>
        <v>0.4</v>
      </c>
      <c r="BH157" s="88">
        <f>'Screen+Treat'!BH37</f>
        <v>0.4</v>
      </c>
      <c r="BI157" s="88">
        <f>'Screen+Treat'!BI37</f>
        <v>0.4</v>
      </c>
      <c r="BJ157" s="88">
        <f>'Screen+Treat'!BJ37</f>
        <v>0.4</v>
      </c>
      <c r="BK157" s="88">
        <f>'Screen+Treat'!BK37</f>
        <v>0.4</v>
      </c>
      <c r="BL157" s="88">
        <f>'Screen+Treat'!BL37</f>
        <v>0.4</v>
      </c>
      <c r="BM157" s="88">
        <f>'Screen+Treat'!BM37</f>
        <v>0.4</v>
      </c>
      <c r="BN157" s="88">
        <f>'Screen+Treat'!BN37</f>
        <v>0.4</v>
      </c>
      <c r="BO157" s="88">
        <f>'Screen+Treat'!BO37</f>
        <v>0.4</v>
      </c>
      <c r="BP157" s="88">
        <f>'Screen+Treat'!BP37</f>
        <v>0.4</v>
      </c>
      <c r="BQ157" s="88">
        <f>'Screen+Treat'!BQ37</f>
        <v>0.4</v>
      </c>
      <c r="BR157" s="88">
        <f>'Screen+Treat'!BR37</f>
        <v>0.4</v>
      </c>
      <c r="BS157" s="88">
        <f>'Screen+Treat'!BS37</f>
        <v>0.4</v>
      </c>
      <c r="BT157" s="88">
        <f>'Screen+Treat'!BT37</f>
        <v>0.4</v>
      </c>
      <c r="BU157" s="88">
        <f>'Screen+Treat'!BU37</f>
        <v>0.4</v>
      </c>
      <c r="BV157" s="88">
        <f>'Screen+Treat'!BV37</f>
        <v>0.4</v>
      </c>
      <c r="BW157" s="88">
        <f>'Screen+Treat'!BW37</f>
        <v>0.4</v>
      </c>
      <c r="BX157" s="88">
        <f>'Screen+Treat'!BX37</f>
        <v>0.4</v>
      </c>
      <c r="BY157" s="88">
        <f>'Screen+Treat'!BY37</f>
        <v>0.4</v>
      </c>
      <c r="BZ157" s="88">
        <f>'Screen+Treat'!BZ37</f>
        <v>0.4</v>
      </c>
      <c r="CA157" s="88">
        <f>'Screen+Treat'!CA37</f>
        <v>0.4</v>
      </c>
      <c r="CB157" s="88">
        <f>'Screen+Treat'!CB37</f>
        <v>0.4</v>
      </c>
      <c r="CC157" s="88">
        <f>'Screen+Treat'!CC37</f>
        <v>0.4</v>
      </c>
      <c r="CD157" s="88">
        <f>'Screen+Treat'!CD37</f>
        <v>0.4</v>
      </c>
    </row>
    <row r="158" spans="1:82" s="136" customFormat="1">
      <c r="A158" s="155"/>
      <c r="B158" s="327"/>
      <c r="C158" s="327"/>
      <c r="D158" s="327"/>
      <c r="E158" s="327"/>
      <c r="F158" s="327"/>
      <c r="G158" s="327"/>
      <c r="H158" s="327"/>
      <c r="I158" s="327"/>
      <c r="J158" s="327"/>
      <c r="K158" s="327"/>
      <c r="L158" s="327"/>
      <c r="M158" s="327"/>
      <c r="N158" s="327"/>
      <c r="O158" s="327"/>
      <c r="P158" s="327"/>
      <c r="Q158" s="327"/>
      <c r="R158" s="327"/>
      <c r="S158" s="327"/>
      <c r="T158" s="327"/>
      <c r="U158" s="327"/>
      <c r="V158" s="327"/>
      <c r="W158" s="327"/>
      <c r="X158" s="327"/>
      <c r="Y158" s="327"/>
      <c r="Z158" s="327"/>
      <c r="AA158" s="327"/>
      <c r="AB158" s="327"/>
      <c r="AC158" s="327"/>
      <c r="AD158" s="327"/>
      <c r="AE158" s="327"/>
      <c r="AF158" s="327"/>
      <c r="AG158" s="327"/>
      <c r="AH158" s="327"/>
      <c r="AI158" s="327"/>
      <c r="AJ158" s="327"/>
      <c r="AK158" s="327"/>
      <c r="AL158" s="327"/>
      <c r="AM158" s="327"/>
      <c r="AN158" s="327"/>
      <c r="AO158" s="327"/>
      <c r="AP158" s="327"/>
      <c r="AQ158" s="327"/>
      <c r="AR158" s="327"/>
      <c r="AS158" s="327"/>
      <c r="AT158" s="327"/>
      <c r="AU158" s="327"/>
      <c r="AV158" s="327"/>
      <c r="AW158" s="327"/>
      <c r="AX158" s="327"/>
      <c r="AY158" s="327"/>
      <c r="AZ158" s="327"/>
      <c r="BA158" s="327"/>
      <c r="BB158" s="327"/>
      <c r="BC158" s="327"/>
      <c r="BD158" s="327"/>
      <c r="BE158" s="327"/>
      <c r="BF158" s="327"/>
      <c r="BG158" s="327"/>
      <c r="BH158" s="327"/>
      <c r="BI158" s="327"/>
      <c r="BJ158" s="327"/>
      <c r="BK158" s="327"/>
      <c r="BL158" s="327"/>
      <c r="BM158" s="327"/>
      <c r="BN158" s="327"/>
      <c r="BO158" s="327"/>
      <c r="BP158" s="327"/>
      <c r="BQ158" s="327"/>
      <c r="BR158" s="327"/>
      <c r="BS158" s="327"/>
      <c r="BT158" s="327"/>
      <c r="BU158" s="327"/>
      <c r="BV158" s="327"/>
      <c r="BW158" s="327"/>
      <c r="BX158" s="327"/>
      <c r="BY158" s="327"/>
      <c r="BZ158" s="327"/>
      <c r="CA158" s="327"/>
      <c r="CB158" s="327"/>
      <c r="CC158" s="327"/>
      <c r="CD158" s="327"/>
    </row>
    <row r="159" spans="1:82" s="136" customFormat="1">
      <c r="A159" s="157" t="s">
        <v>17</v>
      </c>
      <c r="B159" s="327"/>
      <c r="C159" s="327"/>
      <c r="D159" s="327"/>
      <c r="E159" s="327"/>
      <c r="F159" s="327"/>
      <c r="G159" s="327"/>
      <c r="H159" s="327"/>
      <c r="I159" s="327"/>
      <c r="J159" s="327"/>
      <c r="K159" s="327"/>
      <c r="L159" s="327"/>
      <c r="M159" s="327"/>
      <c r="N159" s="327"/>
      <c r="O159" s="327"/>
      <c r="P159" s="327"/>
      <c r="Q159" s="327"/>
      <c r="R159" s="327"/>
      <c r="S159" s="327"/>
      <c r="T159" s="327"/>
      <c r="U159" s="327"/>
      <c r="V159" s="327"/>
      <c r="W159" s="327"/>
      <c r="X159" s="327"/>
      <c r="Y159" s="327"/>
      <c r="Z159" s="327"/>
      <c r="AA159" s="327"/>
      <c r="AB159" s="327"/>
      <c r="AC159" s="327"/>
      <c r="AD159" s="327"/>
      <c r="AE159" s="327"/>
      <c r="AF159" s="327"/>
      <c r="AG159" s="327"/>
      <c r="AH159" s="327"/>
      <c r="AI159" s="327"/>
      <c r="AJ159" s="327"/>
      <c r="AK159" s="327"/>
      <c r="AL159" s="327"/>
      <c r="AM159" s="327"/>
      <c r="AN159" s="327"/>
      <c r="AO159" s="327"/>
      <c r="AP159" s="327"/>
      <c r="AQ159" s="327"/>
      <c r="AR159" s="327"/>
      <c r="AS159" s="327"/>
      <c r="AT159" s="327"/>
      <c r="AU159" s="327"/>
      <c r="AV159" s="327"/>
      <c r="AW159" s="327"/>
      <c r="AX159" s="327"/>
      <c r="AY159" s="327"/>
      <c r="AZ159" s="327"/>
      <c r="BA159" s="327"/>
      <c r="BB159" s="327"/>
      <c r="BC159" s="327"/>
      <c r="BD159" s="327"/>
      <c r="BE159" s="327"/>
      <c r="BF159" s="327"/>
      <c r="BG159" s="327"/>
      <c r="BH159" s="327"/>
      <c r="BI159" s="327"/>
      <c r="BJ159" s="327"/>
      <c r="BK159" s="327"/>
      <c r="BL159" s="327"/>
      <c r="BM159" s="327"/>
      <c r="BN159" s="327"/>
      <c r="BO159" s="327"/>
      <c r="BP159" s="327"/>
      <c r="BQ159" s="327"/>
      <c r="BR159" s="327"/>
      <c r="BS159" s="327"/>
      <c r="BT159" s="327"/>
      <c r="BU159" s="327"/>
      <c r="BV159" s="327"/>
      <c r="BW159" s="327"/>
      <c r="BX159" s="327"/>
      <c r="BY159" s="327"/>
      <c r="BZ159" s="327"/>
      <c r="CA159" s="327"/>
      <c r="CB159" s="327"/>
      <c r="CC159" s="327"/>
      <c r="CD159" s="327"/>
    </row>
    <row r="160" spans="1:82">
      <c r="A160" s="48" t="s">
        <v>26</v>
      </c>
      <c r="B160" s="88">
        <f>'Screen+Treat'!B40</f>
        <v>0.35</v>
      </c>
      <c r="C160" s="88">
        <f>'Screen+Treat'!C40</f>
        <v>0.35</v>
      </c>
      <c r="D160" s="88">
        <f>'Screen+Treat'!D40</f>
        <v>0.35</v>
      </c>
      <c r="E160" s="88">
        <f>'Screen+Treat'!E40</f>
        <v>0.35</v>
      </c>
      <c r="F160" s="88">
        <f>'Screen+Treat'!F40</f>
        <v>0.35</v>
      </c>
      <c r="G160" s="88">
        <f>'Screen+Treat'!G40</f>
        <v>0.35</v>
      </c>
      <c r="H160" s="88">
        <f>'Screen+Treat'!H40</f>
        <v>0.35</v>
      </c>
      <c r="I160" s="88">
        <f>'Screen+Treat'!I40</f>
        <v>0.35</v>
      </c>
      <c r="J160" s="88">
        <f>'Screen+Treat'!J40</f>
        <v>0.35</v>
      </c>
      <c r="K160" s="88">
        <f>'Screen+Treat'!K40</f>
        <v>0.35</v>
      </c>
      <c r="L160" s="88">
        <f>'Screen+Treat'!L40</f>
        <v>0.35</v>
      </c>
      <c r="M160" s="88">
        <f>'Screen+Treat'!M40</f>
        <v>0.35</v>
      </c>
      <c r="N160" s="88">
        <f>'Screen+Treat'!N40</f>
        <v>0.35</v>
      </c>
      <c r="O160" s="88">
        <f>'Screen+Treat'!O40</f>
        <v>0.35</v>
      </c>
      <c r="P160" s="88">
        <f>'Screen+Treat'!P40</f>
        <v>0.35</v>
      </c>
      <c r="Q160" s="88">
        <f>'Screen+Treat'!Q40</f>
        <v>0.35</v>
      </c>
      <c r="R160" s="88">
        <f>'Screen+Treat'!R40</f>
        <v>0.35</v>
      </c>
      <c r="S160" s="88">
        <f>'Screen+Treat'!S40</f>
        <v>0.35</v>
      </c>
      <c r="T160" s="88">
        <f>'Screen+Treat'!T40</f>
        <v>0.35</v>
      </c>
      <c r="U160" s="88">
        <f>'Screen+Treat'!U40</f>
        <v>0.35</v>
      </c>
      <c r="V160" s="88">
        <f>'Screen+Treat'!V40</f>
        <v>0.35</v>
      </c>
      <c r="W160" s="88">
        <f>'Screen+Treat'!W40</f>
        <v>0.35</v>
      </c>
      <c r="X160" s="88">
        <f>'Screen+Treat'!X40</f>
        <v>0.35</v>
      </c>
      <c r="Y160" s="88">
        <f>'Screen+Treat'!Y40</f>
        <v>0.35</v>
      </c>
      <c r="Z160" s="88">
        <f>'Screen+Treat'!Z40</f>
        <v>0.35</v>
      </c>
      <c r="AA160" s="88">
        <f>'Screen+Treat'!AA40</f>
        <v>0.35</v>
      </c>
      <c r="AB160" s="88">
        <f>'Screen+Treat'!AB40</f>
        <v>0.35</v>
      </c>
      <c r="AC160" s="88">
        <f>'Screen+Treat'!AC40</f>
        <v>0.35</v>
      </c>
      <c r="AD160" s="88">
        <f>'Screen+Treat'!AD40</f>
        <v>0.35</v>
      </c>
      <c r="AE160" s="88">
        <f>'Screen+Treat'!AE40</f>
        <v>0.35</v>
      </c>
      <c r="AF160" s="88">
        <f>'Screen+Treat'!AF40</f>
        <v>0.35</v>
      </c>
      <c r="AG160" s="88">
        <f>'Screen+Treat'!AG40</f>
        <v>0.35</v>
      </c>
      <c r="AH160" s="88">
        <f>'Screen+Treat'!AH40</f>
        <v>0.35</v>
      </c>
      <c r="AI160" s="88">
        <f>'Screen+Treat'!AI40</f>
        <v>0.35</v>
      </c>
      <c r="AJ160" s="88">
        <f>'Screen+Treat'!AJ40</f>
        <v>0.35</v>
      </c>
      <c r="AK160" s="88">
        <f>'Screen+Treat'!AK40</f>
        <v>0.35</v>
      </c>
      <c r="AL160" s="88">
        <f>'Screen+Treat'!AL40</f>
        <v>0.35</v>
      </c>
      <c r="AM160" s="88">
        <f>'Screen+Treat'!AM40</f>
        <v>0.35</v>
      </c>
      <c r="AN160" s="88">
        <f>'Screen+Treat'!AN40</f>
        <v>0.35</v>
      </c>
      <c r="AO160" s="88">
        <f>'Screen+Treat'!AO40</f>
        <v>0.35</v>
      </c>
      <c r="AP160" s="88">
        <f>'Screen+Treat'!AP40</f>
        <v>0.35</v>
      </c>
      <c r="AQ160" s="88">
        <f>'Screen+Treat'!AQ40</f>
        <v>0.35</v>
      </c>
      <c r="AR160" s="88">
        <f>'Screen+Treat'!AR40</f>
        <v>0.35</v>
      </c>
      <c r="AS160" s="88">
        <f>'Screen+Treat'!AS40</f>
        <v>0.35</v>
      </c>
      <c r="AT160" s="88">
        <f>'Screen+Treat'!AT40</f>
        <v>0.35</v>
      </c>
      <c r="AU160" s="88">
        <f>'Screen+Treat'!AU40</f>
        <v>0.35</v>
      </c>
      <c r="AV160" s="88">
        <f>'Screen+Treat'!AV40</f>
        <v>0.35</v>
      </c>
      <c r="AW160" s="88">
        <f>'Screen+Treat'!AW40</f>
        <v>0.35</v>
      </c>
      <c r="AX160" s="88">
        <f>'Screen+Treat'!AX40</f>
        <v>0.35</v>
      </c>
      <c r="AY160" s="88">
        <f>'Screen+Treat'!AY40</f>
        <v>0.35</v>
      </c>
      <c r="AZ160" s="88">
        <f>'Screen+Treat'!AZ40</f>
        <v>0.35</v>
      </c>
      <c r="BA160" s="88">
        <f>'Screen+Treat'!BA40</f>
        <v>0.35</v>
      </c>
      <c r="BB160" s="88">
        <f>'Screen+Treat'!BB40</f>
        <v>0.35</v>
      </c>
      <c r="BC160" s="88">
        <f>'Screen+Treat'!BC40</f>
        <v>0.35</v>
      </c>
      <c r="BD160" s="88">
        <f>'Screen+Treat'!BD40</f>
        <v>0.35</v>
      </c>
      <c r="BE160" s="88">
        <f>'Screen+Treat'!BE40</f>
        <v>0.35</v>
      </c>
      <c r="BF160" s="88">
        <f>'Screen+Treat'!BF40</f>
        <v>0.35</v>
      </c>
      <c r="BG160" s="88">
        <f>'Screen+Treat'!BG40</f>
        <v>0.35</v>
      </c>
      <c r="BH160" s="88">
        <f>'Screen+Treat'!BH40</f>
        <v>0.35</v>
      </c>
      <c r="BI160" s="88">
        <f>'Screen+Treat'!BI40</f>
        <v>0.35</v>
      </c>
      <c r="BJ160" s="88">
        <f>'Screen+Treat'!BJ40</f>
        <v>0.35</v>
      </c>
      <c r="BK160" s="88">
        <f>'Screen+Treat'!BK40</f>
        <v>0.35</v>
      </c>
      <c r="BL160" s="88">
        <f>'Screen+Treat'!BL40</f>
        <v>0.35</v>
      </c>
      <c r="BM160" s="88">
        <f>'Screen+Treat'!BM40</f>
        <v>0.35</v>
      </c>
      <c r="BN160" s="88">
        <f>'Screen+Treat'!BN40</f>
        <v>0.35</v>
      </c>
      <c r="BO160" s="88">
        <f>'Screen+Treat'!BO40</f>
        <v>0.35</v>
      </c>
      <c r="BP160" s="88">
        <f>'Screen+Treat'!BP40</f>
        <v>0.35</v>
      </c>
      <c r="BQ160" s="88">
        <f>'Screen+Treat'!BQ40</f>
        <v>0.35</v>
      </c>
      <c r="BR160" s="88">
        <f>'Screen+Treat'!BR40</f>
        <v>0.35</v>
      </c>
      <c r="BS160" s="88">
        <f>'Screen+Treat'!BS40</f>
        <v>0.35</v>
      </c>
      <c r="BT160" s="88">
        <f>'Screen+Treat'!BT40</f>
        <v>0.35</v>
      </c>
      <c r="BU160" s="88">
        <f>'Screen+Treat'!BU40</f>
        <v>0.35</v>
      </c>
      <c r="BV160" s="88">
        <f>'Screen+Treat'!BV40</f>
        <v>0.35</v>
      </c>
      <c r="BW160" s="88">
        <f>'Screen+Treat'!BW40</f>
        <v>0.35</v>
      </c>
      <c r="BX160" s="88">
        <f>'Screen+Treat'!BX40</f>
        <v>0.35</v>
      </c>
      <c r="BY160" s="88">
        <f>'Screen+Treat'!BY40</f>
        <v>0.35</v>
      </c>
      <c r="BZ160" s="88">
        <f>'Screen+Treat'!BZ40</f>
        <v>0.35</v>
      </c>
      <c r="CA160" s="88">
        <f>'Screen+Treat'!CA40</f>
        <v>0.35</v>
      </c>
      <c r="CB160" s="88">
        <f>'Screen+Treat'!CB40</f>
        <v>0.35</v>
      </c>
      <c r="CC160" s="88">
        <f>'Screen+Treat'!CC40</f>
        <v>0.35</v>
      </c>
      <c r="CD160" s="88">
        <f>'Screen+Treat'!CD40</f>
        <v>0.35</v>
      </c>
    </row>
    <row r="161" spans="1:82">
      <c r="A161" s="74" t="s">
        <v>21</v>
      </c>
      <c r="B161" s="88">
        <f>'Screen+Treat'!B41</f>
        <v>0.35</v>
      </c>
      <c r="C161" s="88">
        <f>'Screen+Treat'!C41</f>
        <v>0.35</v>
      </c>
      <c r="D161" s="88">
        <f>'Screen+Treat'!D41</f>
        <v>0.35</v>
      </c>
      <c r="E161" s="88">
        <f>'Screen+Treat'!E41</f>
        <v>0.35</v>
      </c>
      <c r="F161" s="88">
        <f>'Screen+Treat'!F41</f>
        <v>0.35</v>
      </c>
      <c r="G161" s="88">
        <f>'Screen+Treat'!G41</f>
        <v>0.35</v>
      </c>
      <c r="H161" s="88">
        <f>'Screen+Treat'!H41</f>
        <v>0.35</v>
      </c>
      <c r="I161" s="88">
        <f>'Screen+Treat'!I41</f>
        <v>0.35</v>
      </c>
      <c r="J161" s="88">
        <f>'Screen+Treat'!J41</f>
        <v>0.35</v>
      </c>
      <c r="K161" s="88">
        <f>'Screen+Treat'!K41</f>
        <v>0.35</v>
      </c>
      <c r="L161" s="88">
        <f>'Screen+Treat'!L41</f>
        <v>0.35</v>
      </c>
      <c r="M161" s="88">
        <f>'Screen+Treat'!M41</f>
        <v>0.35</v>
      </c>
      <c r="N161" s="88">
        <f>'Screen+Treat'!N41</f>
        <v>0.35</v>
      </c>
      <c r="O161" s="88">
        <f>'Screen+Treat'!O41</f>
        <v>0.35</v>
      </c>
      <c r="P161" s="88">
        <f>'Screen+Treat'!P41</f>
        <v>0.35</v>
      </c>
      <c r="Q161" s="88">
        <f>'Screen+Treat'!Q41</f>
        <v>0.35</v>
      </c>
      <c r="R161" s="88">
        <f>'Screen+Treat'!R41</f>
        <v>0.35</v>
      </c>
      <c r="S161" s="88">
        <f>'Screen+Treat'!S41</f>
        <v>0.35</v>
      </c>
      <c r="T161" s="88">
        <f>'Screen+Treat'!T41</f>
        <v>0.35</v>
      </c>
      <c r="U161" s="88">
        <f>'Screen+Treat'!U41</f>
        <v>0.35</v>
      </c>
      <c r="V161" s="88">
        <f>'Screen+Treat'!V41</f>
        <v>0.35</v>
      </c>
      <c r="W161" s="88">
        <f>'Screen+Treat'!W41</f>
        <v>0.35</v>
      </c>
      <c r="X161" s="88">
        <f>'Screen+Treat'!X41</f>
        <v>0.35</v>
      </c>
      <c r="Y161" s="88">
        <f>'Screen+Treat'!Y41</f>
        <v>0.35</v>
      </c>
      <c r="Z161" s="88">
        <f>'Screen+Treat'!Z41</f>
        <v>0.35</v>
      </c>
      <c r="AA161" s="88">
        <f>'Screen+Treat'!AA41</f>
        <v>0.35</v>
      </c>
      <c r="AB161" s="88">
        <f>'Screen+Treat'!AB41</f>
        <v>0.35</v>
      </c>
      <c r="AC161" s="88">
        <f>'Screen+Treat'!AC41</f>
        <v>0.35</v>
      </c>
      <c r="AD161" s="88">
        <f>'Screen+Treat'!AD41</f>
        <v>0.35</v>
      </c>
      <c r="AE161" s="88">
        <f>'Screen+Treat'!AE41</f>
        <v>0.35</v>
      </c>
      <c r="AF161" s="88">
        <f>'Screen+Treat'!AF41</f>
        <v>0.35</v>
      </c>
      <c r="AG161" s="88">
        <f>'Screen+Treat'!AG41</f>
        <v>0.35</v>
      </c>
      <c r="AH161" s="88">
        <f>'Screen+Treat'!AH41</f>
        <v>0.35</v>
      </c>
      <c r="AI161" s="88">
        <f>'Screen+Treat'!AI41</f>
        <v>0.35</v>
      </c>
      <c r="AJ161" s="88">
        <f>'Screen+Treat'!AJ41</f>
        <v>0.35</v>
      </c>
      <c r="AK161" s="88">
        <f>'Screen+Treat'!AK41</f>
        <v>0.35</v>
      </c>
      <c r="AL161" s="88">
        <f>'Screen+Treat'!AL41</f>
        <v>0.35</v>
      </c>
      <c r="AM161" s="88">
        <f>'Screen+Treat'!AM41</f>
        <v>0.35</v>
      </c>
      <c r="AN161" s="88">
        <f>'Screen+Treat'!AN41</f>
        <v>0.35</v>
      </c>
      <c r="AO161" s="88">
        <f>'Screen+Treat'!AO41</f>
        <v>0.35</v>
      </c>
      <c r="AP161" s="88">
        <f>'Screen+Treat'!AP41</f>
        <v>0.35</v>
      </c>
      <c r="AQ161" s="88">
        <f>'Screen+Treat'!AQ41</f>
        <v>0.35</v>
      </c>
      <c r="AR161" s="88">
        <f>'Screen+Treat'!AR41</f>
        <v>0.35</v>
      </c>
      <c r="AS161" s="88">
        <f>'Screen+Treat'!AS41</f>
        <v>0.35</v>
      </c>
      <c r="AT161" s="88">
        <f>'Screen+Treat'!AT41</f>
        <v>0.35</v>
      </c>
      <c r="AU161" s="88">
        <f>'Screen+Treat'!AU41</f>
        <v>0.35</v>
      </c>
      <c r="AV161" s="88">
        <f>'Screen+Treat'!AV41</f>
        <v>0.35</v>
      </c>
      <c r="AW161" s="88">
        <f>'Screen+Treat'!AW41</f>
        <v>0.35</v>
      </c>
      <c r="AX161" s="88">
        <f>'Screen+Treat'!AX41</f>
        <v>0.35</v>
      </c>
      <c r="AY161" s="88">
        <f>'Screen+Treat'!AY41</f>
        <v>0.35</v>
      </c>
      <c r="AZ161" s="88">
        <f>'Screen+Treat'!AZ41</f>
        <v>0.35</v>
      </c>
      <c r="BA161" s="88">
        <f>'Screen+Treat'!BA41</f>
        <v>0.35</v>
      </c>
      <c r="BB161" s="88">
        <f>'Screen+Treat'!BB41</f>
        <v>0.35</v>
      </c>
      <c r="BC161" s="88">
        <f>'Screen+Treat'!BC41</f>
        <v>0.35</v>
      </c>
      <c r="BD161" s="88">
        <f>'Screen+Treat'!BD41</f>
        <v>0.35</v>
      </c>
      <c r="BE161" s="88">
        <f>'Screen+Treat'!BE41</f>
        <v>0.35</v>
      </c>
      <c r="BF161" s="88">
        <f>'Screen+Treat'!BF41</f>
        <v>0.35</v>
      </c>
      <c r="BG161" s="88">
        <f>'Screen+Treat'!BG41</f>
        <v>0.35</v>
      </c>
      <c r="BH161" s="88">
        <f>'Screen+Treat'!BH41</f>
        <v>0.35</v>
      </c>
      <c r="BI161" s="88">
        <f>'Screen+Treat'!BI41</f>
        <v>0.35</v>
      </c>
      <c r="BJ161" s="88">
        <f>'Screen+Treat'!BJ41</f>
        <v>0.35</v>
      </c>
      <c r="BK161" s="88">
        <f>'Screen+Treat'!BK41</f>
        <v>0.35</v>
      </c>
      <c r="BL161" s="88">
        <f>'Screen+Treat'!BL41</f>
        <v>0.35</v>
      </c>
      <c r="BM161" s="88">
        <f>'Screen+Treat'!BM41</f>
        <v>0.35</v>
      </c>
      <c r="BN161" s="88">
        <f>'Screen+Treat'!BN41</f>
        <v>0.35</v>
      </c>
      <c r="BO161" s="88">
        <f>'Screen+Treat'!BO41</f>
        <v>0.35</v>
      </c>
      <c r="BP161" s="88">
        <f>'Screen+Treat'!BP41</f>
        <v>0.35</v>
      </c>
      <c r="BQ161" s="88">
        <f>'Screen+Treat'!BQ41</f>
        <v>0.35</v>
      </c>
      <c r="BR161" s="88">
        <f>'Screen+Treat'!BR41</f>
        <v>0.35</v>
      </c>
      <c r="BS161" s="88">
        <f>'Screen+Treat'!BS41</f>
        <v>0.35</v>
      </c>
      <c r="BT161" s="88">
        <f>'Screen+Treat'!BT41</f>
        <v>0.35</v>
      </c>
      <c r="BU161" s="88">
        <f>'Screen+Treat'!BU41</f>
        <v>0.35</v>
      </c>
      <c r="BV161" s="88">
        <f>'Screen+Treat'!BV41</f>
        <v>0.35</v>
      </c>
      <c r="BW161" s="88">
        <f>'Screen+Treat'!BW41</f>
        <v>0.35</v>
      </c>
      <c r="BX161" s="88">
        <f>'Screen+Treat'!BX41</f>
        <v>0.35</v>
      </c>
      <c r="BY161" s="88">
        <f>'Screen+Treat'!BY41</f>
        <v>0.35</v>
      </c>
      <c r="BZ161" s="88">
        <f>'Screen+Treat'!BZ41</f>
        <v>0.35</v>
      </c>
      <c r="CA161" s="88">
        <f>'Screen+Treat'!CA41</f>
        <v>0.35</v>
      </c>
      <c r="CB161" s="88">
        <f>'Screen+Treat'!CB41</f>
        <v>0.35</v>
      </c>
      <c r="CC161" s="88">
        <f>'Screen+Treat'!CC41</f>
        <v>0.35</v>
      </c>
      <c r="CD161" s="88">
        <f>'Screen+Treat'!CD41</f>
        <v>0.35</v>
      </c>
    </row>
    <row r="162" spans="1:82">
      <c r="A162" s="74" t="s">
        <v>22</v>
      </c>
      <c r="B162" s="88">
        <f>'Screen+Treat'!B42</f>
        <v>0.35</v>
      </c>
      <c r="C162" s="88">
        <f>'Screen+Treat'!C42</f>
        <v>0.35</v>
      </c>
      <c r="D162" s="88">
        <f>'Screen+Treat'!D42</f>
        <v>0.35</v>
      </c>
      <c r="E162" s="88">
        <f>'Screen+Treat'!E42</f>
        <v>0.35</v>
      </c>
      <c r="F162" s="88">
        <f>'Screen+Treat'!F42</f>
        <v>0.35</v>
      </c>
      <c r="G162" s="88">
        <f>'Screen+Treat'!G42</f>
        <v>0.35</v>
      </c>
      <c r="H162" s="88">
        <f>'Screen+Treat'!H42</f>
        <v>0.35</v>
      </c>
      <c r="I162" s="88">
        <f>'Screen+Treat'!I42</f>
        <v>0.35</v>
      </c>
      <c r="J162" s="88">
        <f>'Screen+Treat'!J42</f>
        <v>0.35</v>
      </c>
      <c r="K162" s="88">
        <f>'Screen+Treat'!K42</f>
        <v>0.35</v>
      </c>
      <c r="L162" s="88">
        <f>'Screen+Treat'!L42</f>
        <v>0.35</v>
      </c>
      <c r="M162" s="88">
        <f>'Screen+Treat'!M42</f>
        <v>0.35</v>
      </c>
      <c r="N162" s="88">
        <f>'Screen+Treat'!N42</f>
        <v>0.35</v>
      </c>
      <c r="O162" s="88">
        <f>'Screen+Treat'!O42</f>
        <v>0.35</v>
      </c>
      <c r="P162" s="88">
        <f>'Screen+Treat'!P42</f>
        <v>0.35</v>
      </c>
      <c r="Q162" s="88">
        <f>'Screen+Treat'!Q42</f>
        <v>0.35</v>
      </c>
      <c r="R162" s="88">
        <f>'Screen+Treat'!R42</f>
        <v>0.35</v>
      </c>
      <c r="S162" s="88">
        <f>'Screen+Treat'!S42</f>
        <v>0.35</v>
      </c>
      <c r="T162" s="88">
        <f>'Screen+Treat'!T42</f>
        <v>0.35</v>
      </c>
      <c r="U162" s="88">
        <f>'Screen+Treat'!U42</f>
        <v>0.35</v>
      </c>
      <c r="V162" s="88">
        <f>'Screen+Treat'!V42</f>
        <v>0.35</v>
      </c>
      <c r="W162" s="88">
        <f>'Screen+Treat'!W42</f>
        <v>0.35</v>
      </c>
      <c r="X162" s="88">
        <f>'Screen+Treat'!X42</f>
        <v>0.35</v>
      </c>
      <c r="Y162" s="88">
        <f>'Screen+Treat'!Y42</f>
        <v>0.35</v>
      </c>
      <c r="Z162" s="88">
        <f>'Screen+Treat'!Z42</f>
        <v>0.35</v>
      </c>
      <c r="AA162" s="88">
        <f>'Screen+Treat'!AA42</f>
        <v>0.35</v>
      </c>
      <c r="AB162" s="88">
        <f>'Screen+Treat'!AB42</f>
        <v>0.35</v>
      </c>
      <c r="AC162" s="88">
        <f>'Screen+Treat'!AC42</f>
        <v>0.35</v>
      </c>
      <c r="AD162" s="88">
        <f>'Screen+Treat'!AD42</f>
        <v>0.35</v>
      </c>
      <c r="AE162" s="88">
        <f>'Screen+Treat'!AE42</f>
        <v>0.35</v>
      </c>
      <c r="AF162" s="88">
        <f>'Screen+Treat'!AF42</f>
        <v>0.35</v>
      </c>
      <c r="AG162" s="88">
        <f>'Screen+Treat'!AG42</f>
        <v>0.35</v>
      </c>
      <c r="AH162" s="88">
        <f>'Screen+Treat'!AH42</f>
        <v>0.35</v>
      </c>
      <c r="AI162" s="88">
        <f>'Screen+Treat'!AI42</f>
        <v>0.35</v>
      </c>
      <c r="AJ162" s="88">
        <f>'Screen+Treat'!AJ42</f>
        <v>0.35</v>
      </c>
      <c r="AK162" s="88">
        <f>'Screen+Treat'!AK42</f>
        <v>0.35</v>
      </c>
      <c r="AL162" s="88">
        <f>'Screen+Treat'!AL42</f>
        <v>0.35</v>
      </c>
      <c r="AM162" s="88">
        <f>'Screen+Treat'!AM42</f>
        <v>0.35</v>
      </c>
      <c r="AN162" s="88">
        <f>'Screen+Treat'!AN42</f>
        <v>0.35</v>
      </c>
      <c r="AO162" s="88">
        <f>'Screen+Treat'!AO42</f>
        <v>0.35</v>
      </c>
      <c r="AP162" s="88">
        <f>'Screen+Treat'!AP42</f>
        <v>0.35</v>
      </c>
      <c r="AQ162" s="88">
        <f>'Screen+Treat'!AQ42</f>
        <v>0.35</v>
      </c>
      <c r="AR162" s="88">
        <f>'Screen+Treat'!AR42</f>
        <v>0.35</v>
      </c>
      <c r="AS162" s="88">
        <f>'Screen+Treat'!AS42</f>
        <v>0.35</v>
      </c>
      <c r="AT162" s="88">
        <f>'Screen+Treat'!AT42</f>
        <v>0.35</v>
      </c>
      <c r="AU162" s="88">
        <f>'Screen+Treat'!AU42</f>
        <v>0.35</v>
      </c>
      <c r="AV162" s="88">
        <f>'Screen+Treat'!AV42</f>
        <v>0.35</v>
      </c>
      <c r="AW162" s="88">
        <f>'Screen+Treat'!AW42</f>
        <v>0.35</v>
      </c>
      <c r="AX162" s="88">
        <f>'Screen+Treat'!AX42</f>
        <v>0.35</v>
      </c>
      <c r="AY162" s="88">
        <f>'Screen+Treat'!AY42</f>
        <v>0.35</v>
      </c>
      <c r="AZ162" s="88">
        <f>'Screen+Treat'!AZ42</f>
        <v>0.35</v>
      </c>
      <c r="BA162" s="88">
        <f>'Screen+Treat'!BA42</f>
        <v>0.35</v>
      </c>
      <c r="BB162" s="88">
        <f>'Screen+Treat'!BB42</f>
        <v>0.35</v>
      </c>
      <c r="BC162" s="88">
        <f>'Screen+Treat'!BC42</f>
        <v>0.35</v>
      </c>
      <c r="BD162" s="88">
        <f>'Screen+Treat'!BD42</f>
        <v>0.35</v>
      </c>
      <c r="BE162" s="88">
        <f>'Screen+Treat'!BE42</f>
        <v>0.35</v>
      </c>
      <c r="BF162" s="88">
        <f>'Screen+Treat'!BF42</f>
        <v>0.35</v>
      </c>
      <c r="BG162" s="88">
        <f>'Screen+Treat'!BG42</f>
        <v>0.35</v>
      </c>
      <c r="BH162" s="88">
        <f>'Screen+Treat'!BH42</f>
        <v>0.35</v>
      </c>
      <c r="BI162" s="88">
        <f>'Screen+Treat'!BI42</f>
        <v>0.35</v>
      </c>
      <c r="BJ162" s="88">
        <f>'Screen+Treat'!BJ42</f>
        <v>0.35</v>
      </c>
      <c r="BK162" s="88">
        <f>'Screen+Treat'!BK42</f>
        <v>0.35</v>
      </c>
      <c r="BL162" s="88">
        <f>'Screen+Treat'!BL42</f>
        <v>0.35</v>
      </c>
      <c r="BM162" s="88">
        <f>'Screen+Treat'!BM42</f>
        <v>0.35</v>
      </c>
      <c r="BN162" s="88">
        <f>'Screen+Treat'!BN42</f>
        <v>0.35</v>
      </c>
      <c r="BO162" s="88">
        <f>'Screen+Treat'!BO42</f>
        <v>0.35</v>
      </c>
      <c r="BP162" s="88">
        <f>'Screen+Treat'!BP42</f>
        <v>0.35</v>
      </c>
      <c r="BQ162" s="88">
        <f>'Screen+Treat'!BQ42</f>
        <v>0.35</v>
      </c>
      <c r="BR162" s="88">
        <f>'Screen+Treat'!BR42</f>
        <v>0.35</v>
      </c>
      <c r="BS162" s="88">
        <f>'Screen+Treat'!BS42</f>
        <v>0.35</v>
      </c>
      <c r="BT162" s="88">
        <f>'Screen+Treat'!BT42</f>
        <v>0.35</v>
      </c>
      <c r="BU162" s="88">
        <f>'Screen+Treat'!BU42</f>
        <v>0.35</v>
      </c>
      <c r="BV162" s="88">
        <f>'Screen+Treat'!BV42</f>
        <v>0.35</v>
      </c>
      <c r="BW162" s="88">
        <f>'Screen+Treat'!BW42</f>
        <v>0.35</v>
      </c>
      <c r="BX162" s="88">
        <f>'Screen+Treat'!BX42</f>
        <v>0.35</v>
      </c>
      <c r="BY162" s="88">
        <f>'Screen+Treat'!BY42</f>
        <v>0.35</v>
      </c>
      <c r="BZ162" s="88">
        <f>'Screen+Treat'!BZ42</f>
        <v>0.35</v>
      </c>
      <c r="CA162" s="88">
        <f>'Screen+Treat'!CA42</f>
        <v>0.35</v>
      </c>
      <c r="CB162" s="88">
        <f>'Screen+Treat'!CB42</f>
        <v>0.35</v>
      </c>
      <c r="CC162" s="88">
        <f>'Screen+Treat'!CC42</f>
        <v>0.35</v>
      </c>
      <c r="CD162" s="88">
        <f>'Screen+Treat'!CD42</f>
        <v>0.35</v>
      </c>
    </row>
    <row r="163" spans="1:82">
      <c r="A163" s="75" t="s">
        <v>6</v>
      </c>
      <c r="B163" s="88">
        <f>'Screen+Treat'!B43</f>
        <v>0.35</v>
      </c>
      <c r="C163" s="88">
        <f>'Screen+Treat'!C43</f>
        <v>0.35</v>
      </c>
      <c r="D163" s="88">
        <f>'Screen+Treat'!D43</f>
        <v>0.35</v>
      </c>
      <c r="E163" s="88">
        <f>'Screen+Treat'!E43</f>
        <v>0.35</v>
      </c>
      <c r="F163" s="88">
        <f>'Screen+Treat'!F43</f>
        <v>0.35</v>
      </c>
      <c r="G163" s="88">
        <f>'Screen+Treat'!G43</f>
        <v>0.35</v>
      </c>
      <c r="H163" s="88">
        <f>'Screen+Treat'!H43</f>
        <v>0.35</v>
      </c>
      <c r="I163" s="88">
        <f>'Screen+Treat'!I43</f>
        <v>0.35</v>
      </c>
      <c r="J163" s="88">
        <f>'Screen+Treat'!J43</f>
        <v>0.35</v>
      </c>
      <c r="K163" s="88">
        <f>'Screen+Treat'!K43</f>
        <v>0.35</v>
      </c>
      <c r="L163" s="88">
        <f>'Screen+Treat'!L43</f>
        <v>0.35</v>
      </c>
      <c r="M163" s="88">
        <f>'Screen+Treat'!M43</f>
        <v>0.35</v>
      </c>
      <c r="N163" s="88">
        <f>'Screen+Treat'!N43</f>
        <v>0.35</v>
      </c>
      <c r="O163" s="88">
        <f>'Screen+Treat'!O43</f>
        <v>0.35</v>
      </c>
      <c r="P163" s="88">
        <f>'Screen+Treat'!P43</f>
        <v>0.35</v>
      </c>
      <c r="Q163" s="88">
        <f>'Screen+Treat'!Q43</f>
        <v>0.35</v>
      </c>
      <c r="R163" s="88">
        <f>'Screen+Treat'!R43</f>
        <v>0.35</v>
      </c>
      <c r="S163" s="88">
        <f>'Screen+Treat'!S43</f>
        <v>0.35</v>
      </c>
      <c r="T163" s="88">
        <f>'Screen+Treat'!T43</f>
        <v>0.35</v>
      </c>
      <c r="U163" s="88">
        <f>'Screen+Treat'!U43</f>
        <v>0.35</v>
      </c>
      <c r="V163" s="88">
        <f>'Screen+Treat'!V43</f>
        <v>0.35</v>
      </c>
      <c r="W163" s="88">
        <f>'Screen+Treat'!W43</f>
        <v>0.35</v>
      </c>
      <c r="X163" s="88">
        <f>'Screen+Treat'!X43</f>
        <v>0.35</v>
      </c>
      <c r="Y163" s="88">
        <f>'Screen+Treat'!Y43</f>
        <v>0.35</v>
      </c>
      <c r="Z163" s="88">
        <f>'Screen+Treat'!Z43</f>
        <v>0.35</v>
      </c>
      <c r="AA163" s="88">
        <f>'Screen+Treat'!AA43</f>
        <v>0.35</v>
      </c>
      <c r="AB163" s="88">
        <f>'Screen+Treat'!AB43</f>
        <v>0.35</v>
      </c>
      <c r="AC163" s="88">
        <f>'Screen+Treat'!AC43</f>
        <v>0.35</v>
      </c>
      <c r="AD163" s="88">
        <f>'Screen+Treat'!AD43</f>
        <v>0.35</v>
      </c>
      <c r="AE163" s="88">
        <f>'Screen+Treat'!AE43</f>
        <v>0.35</v>
      </c>
      <c r="AF163" s="88">
        <f>'Screen+Treat'!AF43</f>
        <v>0.35</v>
      </c>
      <c r="AG163" s="88">
        <f>'Screen+Treat'!AG43</f>
        <v>0.35</v>
      </c>
      <c r="AH163" s="88">
        <f>'Screen+Treat'!AH43</f>
        <v>0.35</v>
      </c>
      <c r="AI163" s="88">
        <f>'Screen+Treat'!AI43</f>
        <v>0.35</v>
      </c>
      <c r="AJ163" s="88">
        <f>'Screen+Treat'!AJ43</f>
        <v>0.35</v>
      </c>
      <c r="AK163" s="88">
        <f>'Screen+Treat'!AK43</f>
        <v>0.35</v>
      </c>
      <c r="AL163" s="88">
        <f>'Screen+Treat'!AL43</f>
        <v>0.35</v>
      </c>
      <c r="AM163" s="88">
        <f>'Screen+Treat'!AM43</f>
        <v>0.35</v>
      </c>
      <c r="AN163" s="88">
        <f>'Screen+Treat'!AN43</f>
        <v>0.35</v>
      </c>
      <c r="AO163" s="88">
        <f>'Screen+Treat'!AO43</f>
        <v>0.35</v>
      </c>
      <c r="AP163" s="88">
        <f>'Screen+Treat'!AP43</f>
        <v>0.35</v>
      </c>
      <c r="AQ163" s="88">
        <f>'Screen+Treat'!AQ43</f>
        <v>0.35</v>
      </c>
      <c r="AR163" s="88">
        <f>'Screen+Treat'!AR43</f>
        <v>0.35</v>
      </c>
      <c r="AS163" s="88">
        <f>'Screen+Treat'!AS43</f>
        <v>0.35</v>
      </c>
      <c r="AT163" s="88">
        <f>'Screen+Treat'!AT43</f>
        <v>0.35</v>
      </c>
      <c r="AU163" s="88">
        <f>'Screen+Treat'!AU43</f>
        <v>0.35</v>
      </c>
      <c r="AV163" s="88">
        <f>'Screen+Treat'!AV43</f>
        <v>0.35</v>
      </c>
      <c r="AW163" s="88">
        <f>'Screen+Treat'!AW43</f>
        <v>0.35</v>
      </c>
      <c r="AX163" s="88">
        <f>'Screen+Treat'!AX43</f>
        <v>0.35</v>
      </c>
      <c r="AY163" s="88">
        <f>'Screen+Treat'!AY43</f>
        <v>0.35</v>
      </c>
      <c r="AZ163" s="88">
        <f>'Screen+Treat'!AZ43</f>
        <v>0.35</v>
      </c>
      <c r="BA163" s="88">
        <f>'Screen+Treat'!BA43</f>
        <v>0.35</v>
      </c>
      <c r="BB163" s="88">
        <f>'Screen+Treat'!BB43</f>
        <v>0.35</v>
      </c>
      <c r="BC163" s="88">
        <f>'Screen+Treat'!BC43</f>
        <v>0.35</v>
      </c>
      <c r="BD163" s="88">
        <f>'Screen+Treat'!BD43</f>
        <v>0.35</v>
      </c>
      <c r="BE163" s="88">
        <f>'Screen+Treat'!BE43</f>
        <v>0.35</v>
      </c>
      <c r="BF163" s="88">
        <f>'Screen+Treat'!BF43</f>
        <v>0.35</v>
      </c>
      <c r="BG163" s="88">
        <f>'Screen+Treat'!BG43</f>
        <v>0.35</v>
      </c>
      <c r="BH163" s="88">
        <f>'Screen+Treat'!BH43</f>
        <v>0.35</v>
      </c>
      <c r="BI163" s="88">
        <f>'Screen+Treat'!BI43</f>
        <v>0.35</v>
      </c>
      <c r="BJ163" s="88">
        <f>'Screen+Treat'!BJ43</f>
        <v>0.35</v>
      </c>
      <c r="BK163" s="88">
        <f>'Screen+Treat'!BK43</f>
        <v>0.35</v>
      </c>
      <c r="BL163" s="88">
        <f>'Screen+Treat'!BL43</f>
        <v>0.35</v>
      </c>
      <c r="BM163" s="88">
        <f>'Screen+Treat'!BM43</f>
        <v>0.35</v>
      </c>
      <c r="BN163" s="88">
        <f>'Screen+Treat'!BN43</f>
        <v>0.35</v>
      </c>
      <c r="BO163" s="88">
        <f>'Screen+Treat'!BO43</f>
        <v>0.35</v>
      </c>
      <c r="BP163" s="88">
        <f>'Screen+Treat'!BP43</f>
        <v>0.35</v>
      </c>
      <c r="BQ163" s="88">
        <f>'Screen+Treat'!BQ43</f>
        <v>0.35</v>
      </c>
      <c r="BR163" s="88">
        <f>'Screen+Treat'!BR43</f>
        <v>0.35</v>
      </c>
      <c r="BS163" s="88">
        <f>'Screen+Treat'!BS43</f>
        <v>0.35</v>
      </c>
      <c r="BT163" s="88">
        <f>'Screen+Treat'!BT43</f>
        <v>0.35</v>
      </c>
      <c r="BU163" s="88">
        <f>'Screen+Treat'!BU43</f>
        <v>0.35</v>
      </c>
      <c r="BV163" s="88">
        <f>'Screen+Treat'!BV43</f>
        <v>0.35</v>
      </c>
      <c r="BW163" s="88">
        <f>'Screen+Treat'!BW43</f>
        <v>0.35</v>
      </c>
      <c r="BX163" s="88">
        <f>'Screen+Treat'!BX43</f>
        <v>0.35</v>
      </c>
      <c r="BY163" s="88">
        <f>'Screen+Treat'!BY43</f>
        <v>0.35</v>
      </c>
      <c r="BZ163" s="88">
        <f>'Screen+Treat'!BZ43</f>
        <v>0.35</v>
      </c>
      <c r="CA163" s="88">
        <f>'Screen+Treat'!CA43</f>
        <v>0.35</v>
      </c>
      <c r="CB163" s="88">
        <f>'Screen+Treat'!CB43</f>
        <v>0.35</v>
      </c>
      <c r="CC163" s="88">
        <f>'Screen+Treat'!CC43</f>
        <v>0.35</v>
      </c>
      <c r="CD163" s="88">
        <f>'Screen+Treat'!CD43</f>
        <v>0.35</v>
      </c>
    </row>
    <row r="164" spans="1:82">
      <c r="A164" s="48"/>
      <c r="B164" s="136"/>
      <c r="C164" s="136"/>
      <c r="D164" s="136"/>
      <c r="E164" s="136"/>
      <c r="F164" s="136"/>
      <c r="G164" s="136"/>
      <c r="H164" s="136"/>
      <c r="I164" s="136"/>
      <c r="J164" s="136"/>
      <c r="K164" s="136"/>
      <c r="L164" s="136"/>
      <c r="M164" s="136"/>
      <c r="N164" s="136"/>
      <c r="O164" s="136"/>
      <c r="P164" s="136"/>
      <c r="Q164" s="136"/>
      <c r="R164" s="136"/>
      <c r="S164" s="136"/>
      <c r="T164" s="136"/>
      <c r="U164" s="136"/>
      <c r="V164" s="136"/>
      <c r="W164" s="136"/>
      <c r="X164" s="136"/>
      <c r="Y164" s="136"/>
      <c r="Z164" s="136"/>
      <c r="AA164" s="136"/>
      <c r="AB164" s="136"/>
      <c r="AC164" s="136"/>
      <c r="AD164" s="136"/>
      <c r="AE164" s="136"/>
      <c r="AF164" s="136"/>
      <c r="AG164" s="136"/>
      <c r="AH164" s="136"/>
      <c r="AI164" s="136"/>
      <c r="AJ164" s="136"/>
      <c r="AK164" s="136"/>
      <c r="AL164" s="136"/>
      <c r="AM164" s="136"/>
      <c r="AN164" s="136"/>
      <c r="AO164" s="136"/>
      <c r="AP164" s="136"/>
      <c r="AQ164" s="136"/>
      <c r="AR164" s="136"/>
      <c r="AS164" s="136"/>
      <c r="AT164" s="136"/>
      <c r="AU164" s="136"/>
      <c r="AV164" s="136"/>
      <c r="AW164" s="136"/>
      <c r="AX164" s="136"/>
      <c r="AY164" s="136"/>
      <c r="AZ164" s="136"/>
      <c r="BA164" s="136"/>
      <c r="BB164" s="136"/>
      <c r="BC164" s="136"/>
      <c r="BD164" s="136"/>
      <c r="BE164" s="136"/>
      <c r="BF164" s="136"/>
      <c r="BG164" s="136"/>
      <c r="BH164" s="136"/>
      <c r="BI164" s="136"/>
      <c r="BJ164" s="136"/>
      <c r="BK164" s="136"/>
      <c r="BL164" s="136"/>
      <c r="BM164" s="136"/>
      <c r="BN164" s="136"/>
      <c r="BO164" s="136"/>
      <c r="BP164" s="136"/>
      <c r="BQ164" s="136"/>
      <c r="BR164" s="136"/>
      <c r="BS164" s="136"/>
      <c r="BT164" s="136"/>
      <c r="BU164" s="136"/>
      <c r="BV164" s="136"/>
      <c r="BW164" s="136"/>
      <c r="BX164" s="136"/>
      <c r="BY164" s="136"/>
      <c r="BZ164" s="136"/>
      <c r="CA164" s="136"/>
      <c r="CB164" s="136"/>
      <c r="CC164" s="136"/>
      <c r="CD164" s="136"/>
    </row>
    <row r="165" spans="1:82">
      <c r="A165" s="71"/>
      <c r="B165" s="72"/>
      <c r="C165" s="72"/>
      <c r="D165" s="72"/>
      <c r="E165" s="72"/>
      <c r="F165" s="72"/>
      <c r="G165" s="72"/>
      <c r="H165" s="72"/>
      <c r="I165" s="72"/>
      <c r="J165" s="72"/>
      <c r="K165" s="72"/>
      <c r="L165" s="72"/>
      <c r="M165" s="72"/>
      <c r="N165" s="72"/>
      <c r="O165" s="72"/>
      <c r="P165" s="72"/>
      <c r="Q165" s="72"/>
      <c r="R165" s="72"/>
      <c r="S165" s="72"/>
      <c r="T165" s="72"/>
      <c r="U165" s="72"/>
      <c r="V165" s="72"/>
      <c r="W165" s="72"/>
      <c r="X165" s="72"/>
      <c r="Y165" s="72"/>
      <c r="Z165" s="72"/>
      <c r="AA165" s="72"/>
      <c r="AB165" s="72"/>
      <c r="AC165" s="72"/>
      <c r="AD165" s="72"/>
      <c r="AE165" s="72"/>
      <c r="AF165" s="72"/>
      <c r="AG165" s="72"/>
      <c r="AH165" s="72"/>
      <c r="AI165" s="72"/>
      <c r="AJ165" s="72"/>
      <c r="AK165" s="72"/>
      <c r="AL165" s="72"/>
      <c r="AM165" s="72"/>
      <c r="AN165" s="72"/>
      <c r="AO165" s="72"/>
      <c r="AP165" s="72"/>
      <c r="AQ165" s="72"/>
      <c r="AR165" s="72"/>
      <c r="AS165" s="72"/>
      <c r="AT165" s="72"/>
      <c r="AU165" s="72"/>
      <c r="AV165" s="72"/>
      <c r="AW165" s="72"/>
      <c r="AX165" s="72"/>
      <c r="AY165" s="72"/>
      <c r="AZ165" s="72"/>
      <c r="BA165" s="72"/>
      <c r="BB165" s="72"/>
      <c r="BC165" s="72"/>
      <c r="BD165" s="72"/>
      <c r="BE165" s="72"/>
      <c r="BF165" s="72"/>
      <c r="BG165" s="72"/>
      <c r="BH165" s="72"/>
      <c r="BI165" s="72"/>
      <c r="BJ165" s="72"/>
      <c r="BK165" s="72"/>
      <c r="BL165" s="72"/>
      <c r="BM165" s="72"/>
      <c r="BN165" s="72"/>
      <c r="BO165" s="72"/>
      <c r="BP165" s="72"/>
      <c r="BQ165" s="72"/>
      <c r="BR165" s="72"/>
      <c r="BS165" s="72"/>
      <c r="BT165" s="72"/>
      <c r="BU165" s="72"/>
      <c r="BV165" s="72"/>
      <c r="BW165" s="72"/>
      <c r="BX165" s="72"/>
      <c r="BY165" s="72"/>
      <c r="BZ165" s="72"/>
      <c r="CA165" s="72"/>
      <c r="CB165" s="72"/>
      <c r="CC165" s="72"/>
      <c r="CD165" s="72"/>
    </row>
    <row r="166" spans="1:82">
      <c r="A166" s="231" t="s">
        <v>235</v>
      </c>
      <c r="B166" s="225"/>
      <c r="C166" s="225"/>
      <c r="D166" s="225"/>
      <c r="E166" s="225"/>
      <c r="F166" s="225"/>
      <c r="G166" s="225"/>
      <c r="H166" s="225"/>
      <c r="I166" s="225"/>
      <c r="J166" s="225"/>
      <c r="K166" s="225"/>
      <c r="L166" s="225"/>
      <c r="M166" s="225"/>
      <c r="N166" s="225"/>
      <c r="O166" s="225"/>
      <c r="P166" s="225"/>
      <c r="Q166" s="184" t="s">
        <v>238</v>
      </c>
      <c r="R166" s="225"/>
      <c r="S166" s="225"/>
      <c r="T166" s="225"/>
      <c r="U166" s="225"/>
      <c r="V166" s="225"/>
      <c r="W166" s="225"/>
      <c r="X166" s="225"/>
      <c r="Y166" s="225"/>
      <c r="Z166" s="225"/>
      <c r="AA166" s="225"/>
      <c r="AB166" s="225"/>
      <c r="AC166" s="225"/>
      <c r="AD166" s="225"/>
      <c r="AE166" s="225"/>
      <c r="AF166" s="225"/>
      <c r="AG166" s="225"/>
      <c r="AH166" s="225"/>
      <c r="AI166" s="225"/>
      <c r="AJ166" s="225"/>
      <c r="AK166" s="225"/>
      <c r="AL166" s="225"/>
      <c r="AM166" s="225"/>
      <c r="AN166" s="225"/>
      <c r="AO166" s="225"/>
      <c r="AP166" s="225"/>
      <c r="AQ166" s="225"/>
      <c r="AR166" s="225"/>
      <c r="AS166" s="225"/>
      <c r="AT166" s="225"/>
      <c r="AU166" s="225"/>
      <c r="AV166" s="225"/>
      <c r="AW166" s="225"/>
      <c r="AX166" s="225"/>
      <c r="AY166" s="225"/>
      <c r="AZ166" s="225"/>
      <c r="BA166" s="225"/>
      <c r="BB166" s="225"/>
      <c r="BC166" s="225"/>
      <c r="BD166" s="225"/>
      <c r="BE166" s="225"/>
      <c r="BF166" s="225"/>
      <c r="BG166" s="225"/>
      <c r="BH166" s="225"/>
      <c r="BI166" s="225"/>
      <c r="BJ166" s="225"/>
      <c r="BK166" s="225"/>
      <c r="BL166" s="225"/>
      <c r="BM166" s="225"/>
      <c r="BN166" s="225"/>
      <c r="BO166" s="225"/>
      <c r="BP166" s="225"/>
      <c r="BQ166" s="225"/>
      <c r="BR166" s="225"/>
      <c r="BS166" s="225"/>
      <c r="BT166" s="225"/>
      <c r="BU166" s="225"/>
      <c r="BV166" s="225"/>
      <c r="BW166" s="225"/>
      <c r="BX166" s="225"/>
      <c r="BY166" s="225"/>
      <c r="BZ166" s="225"/>
      <c r="CA166" s="225"/>
      <c r="CB166" s="225"/>
      <c r="CC166" s="225"/>
      <c r="CD166" s="225"/>
    </row>
    <row r="167" spans="1:82">
      <c r="A167" s="232" t="s">
        <v>14</v>
      </c>
      <c r="B167" s="225"/>
      <c r="C167" s="225"/>
      <c r="D167" s="225"/>
      <c r="E167" s="225"/>
      <c r="F167" s="225"/>
      <c r="G167" s="225"/>
      <c r="H167" s="225"/>
      <c r="I167" s="225"/>
      <c r="J167" s="225"/>
      <c r="K167" s="225"/>
      <c r="L167" s="225"/>
      <c r="M167" s="225"/>
      <c r="N167" s="225"/>
      <c r="O167" s="225"/>
      <c r="P167" s="225"/>
      <c r="Q167" s="225"/>
      <c r="R167" s="225"/>
      <c r="S167" s="225"/>
      <c r="T167" s="225"/>
      <c r="U167" s="225"/>
      <c r="V167" s="225"/>
      <c r="W167" s="225"/>
      <c r="X167" s="225"/>
      <c r="Y167" s="225"/>
      <c r="Z167" s="225"/>
      <c r="AA167" s="225"/>
      <c r="AB167" s="225"/>
      <c r="AC167" s="225"/>
      <c r="AD167" s="225"/>
      <c r="AE167" s="225"/>
      <c r="AF167" s="225"/>
      <c r="AG167" s="225"/>
      <c r="AH167" s="225"/>
      <c r="AI167" s="225"/>
      <c r="AJ167" s="225"/>
      <c r="AK167" s="225"/>
      <c r="AL167" s="225"/>
      <c r="AM167" s="225"/>
      <c r="AN167" s="225"/>
      <c r="AO167" s="225"/>
      <c r="AP167" s="225"/>
      <c r="AQ167" s="225"/>
      <c r="AR167" s="225"/>
      <c r="AS167" s="225"/>
      <c r="AT167" s="225"/>
      <c r="AU167" s="225"/>
      <c r="AV167" s="225"/>
      <c r="AW167" s="225"/>
      <c r="AX167" s="225"/>
      <c r="AY167" s="225"/>
      <c r="AZ167" s="225"/>
      <c r="BA167" s="225"/>
      <c r="BB167" s="225"/>
      <c r="BC167" s="225"/>
      <c r="BD167" s="225"/>
      <c r="BE167" s="225"/>
      <c r="BF167" s="225"/>
      <c r="BG167" s="225"/>
      <c r="BH167" s="225"/>
      <c r="BI167" s="225"/>
      <c r="BJ167" s="225"/>
      <c r="BK167" s="225"/>
      <c r="BL167" s="225"/>
      <c r="BM167" s="225"/>
      <c r="BN167" s="225"/>
      <c r="BO167" s="225"/>
      <c r="BP167" s="225"/>
      <c r="BQ167" s="225"/>
      <c r="BR167" s="225"/>
      <c r="BS167" s="225"/>
      <c r="BT167" s="225"/>
      <c r="BU167" s="225"/>
      <c r="BV167" s="225"/>
      <c r="BW167" s="225"/>
      <c r="BX167" s="225"/>
      <c r="BY167" s="225"/>
      <c r="BZ167" s="225"/>
      <c r="CA167" s="225"/>
      <c r="CB167" s="225"/>
      <c r="CC167" s="225"/>
      <c r="CD167" s="225"/>
    </row>
    <row r="168" spans="1:82">
      <c r="A168" s="285" t="s">
        <v>245</v>
      </c>
      <c r="B168" s="285">
        <f>'Screen+Treat'!B48</f>
        <v>0.15</v>
      </c>
      <c r="C168" s="285">
        <f>'Screen+Treat'!C48</f>
        <v>0.15</v>
      </c>
      <c r="D168" s="285">
        <f>'Screen+Treat'!D48</f>
        <v>0.15</v>
      </c>
      <c r="E168" s="285">
        <f>'Screen+Treat'!E48</f>
        <v>0.15</v>
      </c>
      <c r="F168" s="285">
        <f>'Screen+Treat'!F48</f>
        <v>0.15</v>
      </c>
      <c r="G168" s="285">
        <f>'Screen+Treat'!G48</f>
        <v>0.15</v>
      </c>
      <c r="H168" s="285">
        <f>'Screen+Treat'!H48</f>
        <v>0.15</v>
      </c>
      <c r="I168" s="285">
        <f>'Screen+Treat'!I48</f>
        <v>0.15</v>
      </c>
      <c r="J168" s="285">
        <f>'Screen+Treat'!J48</f>
        <v>0.15</v>
      </c>
      <c r="K168" s="285">
        <f>'Screen+Treat'!K48</f>
        <v>0.15</v>
      </c>
      <c r="L168" s="285">
        <f>'Screen+Treat'!L48</f>
        <v>0.15</v>
      </c>
      <c r="M168" s="285">
        <f>'Screen+Treat'!M48</f>
        <v>0.15</v>
      </c>
      <c r="N168" s="285">
        <f>'Screen+Treat'!N48</f>
        <v>0.15</v>
      </c>
      <c r="O168" s="285">
        <f>'Screen+Treat'!O48</f>
        <v>0.15</v>
      </c>
      <c r="P168" s="285">
        <f>'Screen+Treat'!P48</f>
        <v>0.15</v>
      </c>
      <c r="Q168" s="285">
        <f>'Screen+Treat'!Q48</f>
        <v>0</v>
      </c>
      <c r="R168" s="285">
        <f>'Screen+Treat'!R48</f>
        <v>0.15</v>
      </c>
      <c r="S168" s="285">
        <f>'Screen+Treat'!S48</f>
        <v>0.15</v>
      </c>
      <c r="T168" s="285">
        <f>'Screen+Treat'!T48</f>
        <v>0.15</v>
      </c>
      <c r="U168" s="285">
        <f>'Screen+Treat'!U48</f>
        <v>0.15</v>
      </c>
      <c r="V168" s="285">
        <f>'Screen+Treat'!V48</f>
        <v>0.15</v>
      </c>
      <c r="W168" s="285">
        <f>'Screen+Treat'!W48</f>
        <v>0.15</v>
      </c>
      <c r="X168" s="285">
        <f>'Screen+Treat'!X48</f>
        <v>0.15</v>
      </c>
      <c r="Y168" s="285">
        <f>'Screen+Treat'!Y48</f>
        <v>0.15</v>
      </c>
      <c r="Z168" s="285">
        <f>'Screen+Treat'!Z48</f>
        <v>0.15</v>
      </c>
      <c r="AA168" s="285">
        <f>'Screen+Treat'!AA48</f>
        <v>0.15</v>
      </c>
      <c r="AB168" s="285">
        <f>'Screen+Treat'!AB48</f>
        <v>0.15</v>
      </c>
      <c r="AC168" s="285">
        <f>'Screen+Treat'!AC48</f>
        <v>0.15</v>
      </c>
      <c r="AD168" s="285">
        <f>'Screen+Treat'!AD48</f>
        <v>0.15</v>
      </c>
      <c r="AE168" s="285">
        <f>'Screen+Treat'!AE48</f>
        <v>0.15</v>
      </c>
      <c r="AF168" s="285">
        <f>'Screen+Treat'!AF48</f>
        <v>0.15</v>
      </c>
      <c r="AG168" s="285">
        <f>'Screen+Treat'!AG48</f>
        <v>0.15</v>
      </c>
      <c r="AH168" s="285">
        <f>'Screen+Treat'!AH48</f>
        <v>0.15</v>
      </c>
      <c r="AI168" s="285">
        <f>'Screen+Treat'!AI48</f>
        <v>0.15</v>
      </c>
      <c r="AJ168" s="285">
        <f>'Screen+Treat'!AJ48</f>
        <v>0.15</v>
      </c>
      <c r="AK168" s="285">
        <f>'Screen+Treat'!AK48</f>
        <v>0.15</v>
      </c>
      <c r="AL168" s="285">
        <f>'Screen+Treat'!AL48</f>
        <v>0.15</v>
      </c>
      <c r="AM168" s="285">
        <f>'Screen+Treat'!AM48</f>
        <v>0.15</v>
      </c>
      <c r="AN168" s="285">
        <f>'Screen+Treat'!AN48</f>
        <v>0.15</v>
      </c>
      <c r="AO168" s="285">
        <f>'Screen+Treat'!AO48</f>
        <v>0.15</v>
      </c>
      <c r="AP168" s="285">
        <f>'Screen+Treat'!AP48</f>
        <v>0.15</v>
      </c>
      <c r="AQ168" s="285">
        <f>'Screen+Treat'!AQ48</f>
        <v>0.15</v>
      </c>
      <c r="AR168" s="285">
        <f>'Screen+Treat'!AR48</f>
        <v>0.15</v>
      </c>
      <c r="AS168" s="285">
        <f>'Screen+Treat'!AS48</f>
        <v>0.15</v>
      </c>
      <c r="AT168" s="285">
        <f>'Screen+Treat'!AT48</f>
        <v>0.15</v>
      </c>
      <c r="AU168" s="285">
        <f>'Screen+Treat'!AU48</f>
        <v>0.15</v>
      </c>
      <c r="AV168" s="285">
        <f>'Screen+Treat'!AV48</f>
        <v>0.15</v>
      </c>
      <c r="AW168" s="285">
        <f>'Screen+Treat'!AW48</f>
        <v>0.15</v>
      </c>
      <c r="AX168" s="285">
        <f>'Screen+Treat'!AX48</f>
        <v>0.15</v>
      </c>
      <c r="AY168" s="285">
        <f>'Screen+Treat'!AY48</f>
        <v>0.15</v>
      </c>
      <c r="AZ168" s="285">
        <f>'Screen+Treat'!AZ48</f>
        <v>0.15</v>
      </c>
      <c r="BA168" s="285">
        <f>'Screen+Treat'!BA48</f>
        <v>0.15</v>
      </c>
      <c r="BB168" s="285">
        <f>'Screen+Treat'!BB48</f>
        <v>0.15</v>
      </c>
      <c r="BC168" s="285">
        <f>'Screen+Treat'!BC48</f>
        <v>0.15</v>
      </c>
      <c r="BD168" s="285">
        <f>'Screen+Treat'!BD48</f>
        <v>0.15</v>
      </c>
      <c r="BE168" s="285">
        <f>'Screen+Treat'!BE48</f>
        <v>0.15</v>
      </c>
      <c r="BF168" s="285">
        <f>'Screen+Treat'!BF48</f>
        <v>0.15</v>
      </c>
      <c r="BG168" s="285">
        <f>'Screen+Treat'!BG48</f>
        <v>0.15</v>
      </c>
      <c r="BH168" s="285">
        <f>'Screen+Treat'!BH48</f>
        <v>0.15</v>
      </c>
      <c r="BI168" s="285">
        <f>'Screen+Treat'!BI48</f>
        <v>0.15</v>
      </c>
      <c r="BJ168" s="285">
        <f>'Screen+Treat'!BJ48</f>
        <v>0.15</v>
      </c>
      <c r="BK168" s="285">
        <f>'Screen+Treat'!BK48</f>
        <v>0.15</v>
      </c>
      <c r="BL168" s="285">
        <f>'Screen+Treat'!BL48</f>
        <v>0.15</v>
      </c>
      <c r="BM168" s="285">
        <f>'Screen+Treat'!BM48</f>
        <v>0.15</v>
      </c>
      <c r="BN168" s="285">
        <f>'Screen+Treat'!BN48</f>
        <v>0.15</v>
      </c>
      <c r="BO168" s="285">
        <f>'Screen+Treat'!BO48</f>
        <v>0.15</v>
      </c>
      <c r="BP168" s="285">
        <f>'Screen+Treat'!BP48</f>
        <v>0.15</v>
      </c>
      <c r="BQ168" s="285">
        <f>'Screen+Treat'!BQ48</f>
        <v>0.15</v>
      </c>
      <c r="BR168" s="285">
        <f>'Screen+Treat'!BR48</f>
        <v>0.15</v>
      </c>
      <c r="BS168" s="285">
        <f>'Screen+Treat'!BS48</f>
        <v>0.15</v>
      </c>
      <c r="BT168" s="285">
        <f>'Screen+Treat'!BT48</f>
        <v>0.15</v>
      </c>
      <c r="BU168" s="285">
        <f>'Screen+Treat'!BU48</f>
        <v>0.15</v>
      </c>
      <c r="BV168" s="285">
        <f>'Screen+Treat'!BV48</f>
        <v>0.15</v>
      </c>
      <c r="BW168" s="285">
        <f>'Screen+Treat'!BW48</f>
        <v>0.15</v>
      </c>
      <c r="BX168" s="285">
        <f>'Screen+Treat'!BX48</f>
        <v>0.15</v>
      </c>
      <c r="BY168" s="285">
        <f>'Screen+Treat'!BY48</f>
        <v>0.15</v>
      </c>
      <c r="BZ168" s="285">
        <f>'Screen+Treat'!BZ48</f>
        <v>0.15</v>
      </c>
      <c r="CA168" s="285">
        <f>'Screen+Treat'!CA48</f>
        <v>0.15</v>
      </c>
      <c r="CB168" s="285">
        <f>'Screen+Treat'!CB48</f>
        <v>0.15</v>
      </c>
      <c r="CC168" s="285">
        <f>'Screen+Treat'!CC48</f>
        <v>0.15</v>
      </c>
      <c r="CD168" s="285">
        <f>'Screen+Treat'!CD48</f>
        <v>0.15</v>
      </c>
    </row>
    <row r="169" spans="1:82">
      <c r="A169" s="285" t="s">
        <v>23</v>
      </c>
      <c r="B169" s="285">
        <f>'Screen+Treat'!B49</f>
        <v>0.15</v>
      </c>
      <c r="C169" s="285">
        <f>'Screen+Treat'!C49</f>
        <v>0.15</v>
      </c>
      <c r="D169" s="285">
        <f>'Screen+Treat'!D49</f>
        <v>0.15</v>
      </c>
      <c r="E169" s="285">
        <f>'Screen+Treat'!E49</f>
        <v>0.15</v>
      </c>
      <c r="F169" s="285">
        <f>'Screen+Treat'!F49</f>
        <v>0.15</v>
      </c>
      <c r="G169" s="285">
        <f>'Screen+Treat'!G49</f>
        <v>0.15</v>
      </c>
      <c r="H169" s="285">
        <f>'Screen+Treat'!H49</f>
        <v>0.15</v>
      </c>
      <c r="I169" s="285">
        <f>'Screen+Treat'!I49</f>
        <v>0.15</v>
      </c>
      <c r="J169" s="285">
        <f>'Screen+Treat'!J49</f>
        <v>0.15</v>
      </c>
      <c r="K169" s="285">
        <f>'Screen+Treat'!K49</f>
        <v>0.15</v>
      </c>
      <c r="L169" s="285">
        <f>'Screen+Treat'!L49</f>
        <v>0.15</v>
      </c>
      <c r="M169" s="285">
        <f>'Screen+Treat'!M49</f>
        <v>0.15</v>
      </c>
      <c r="N169" s="285">
        <f>'Screen+Treat'!N49</f>
        <v>0.15</v>
      </c>
      <c r="O169" s="285">
        <f>'Screen+Treat'!O49</f>
        <v>0.15</v>
      </c>
      <c r="P169" s="285">
        <f>'Screen+Treat'!P49</f>
        <v>0.15</v>
      </c>
      <c r="Q169" s="285">
        <f>'Screen+Treat'!Q49</f>
        <v>0</v>
      </c>
      <c r="R169" s="285">
        <f>'Screen+Treat'!R49</f>
        <v>0.15</v>
      </c>
      <c r="S169" s="285">
        <f>'Screen+Treat'!S49</f>
        <v>0.15</v>
      </c>
      <c r="T169" s="285">
        <f>'Screen+Treat'!T49</f>
        <v>0.15</v>
      </c>
      <c r="U169" s="285">
        <f>'Screen+Treat'!U49</f>
        <v>0.15</v>
      </c>
      <c r="V169" s="285">
        <f>'Screen+Treat'!V49</f>
        <v>0.15</v>
      </c>
      <c r="W169" s="285">
        <f>'Screen+Treat'!W49</f>
        <v>0.15</v>
      </c>
      <c r="X169" s="285">
        <f>'Screen+Treat'!X49</f>
        <v>0.15</v>
      </c>
      <c r="Y169" s="285">
        <f>'Screen+Treat'!Y49</f>
        <v>0.15</v>
      </c>
      <c r="Z169" s="285">
        <f>'Screen+Treat'!Z49</f>
        <v>0.15</v>
      </c>
      <c r="AA169" s="285">
        <f>'Screen+Treat'!AA49</f>
        <v>0.15</v>
      </c>
      <c r="AB169" s="285">
        <f>'Screen+Treat'!AB49</f>
        <v>0.15</v>
      </c>
      <c r="AC169" s="285">
        <f>'Screen+Treat'!AC49</f>
        <v>0.15</v>
      </c>
      <c r="AD169" s="285">
        <f>'Screen+Treat'!AD49</f>
        <v>0.15</v>
      </c>
      <c r="AE169" s="285">
        <f>'Screen+Treat'!AE49</f>
        <v>0.15</v>
      </c>
      <c r="AF169" s="285">
        <f>'Screen+Treat'!AF49</f>
        <v>0.15</v>
      </c>
      <c r="AG169" s="285">
        <f>'Screen+Treat'!AG49</f>
        <v>0.15</v>
      </c>
      <c r="AH169" s="285">
        <f>'Screen+Treat'!AH49</f>
        <v>0.15</v>
      </c>
      <c r="AI169" s="285">
        <f>'Screen+Treat'!AI49</f>
        <v>0.15</v>
      </c>
      <c r="AJ169" s="285">
        <f>'Screen+Treat'!AJ49</f>
        <v>0.15</v>
      </c>
      <c r="AK169" s="285">
        <f>'Screen+Treat'!AK49</f>
        <v>0.15</v>
      </c>
      <c r="AL169" s="285">
        <f>'Screen+Treat'!AL49</f>
        <v>0.15</v>
      </c>
      <c r="AM169" s="285">
        <f>'Screen+Treat'!AM49</f>
        <v>0.15</v>
      </c>
      <c r="AN169" s="285">
        <f>'Screen+Treat'!AN49</f>
        <v>0.15</v>
      </c>
      <c r="AO169" s="285">
        <f>'Screen+Treat'!AO49</f>
        <v>0.15</v>
      </c>
      <c r="AP169" s="285">
        <f>'Screen+Treat'!AP49</f>
        <v>0.15</v>
      </c>
      <c r="AQ169" s="285">
        <f>'Screen+Treat'!AQ49</f>
        <v>0.15</v>
      </c>
      <c r="AR169" s="285">
        <f>'Screen+Treat'!AR49</f>
        <v>0.15</v>
      </c>
      <c r="AS169" s="285">
        <f>'Screen+Treat'!AS49</f>
        <v>0.15</v>
      </c>
      <c r="AT169" s="285">
        <f>'Screen+Treat'!AT49</f>
        <v>0.15</v>
      </c>
      <c r="AU169" s="285">
        <f>'Screen+Treat'!AU49</f>
        <v>0.15</v>
      </c>
      <c r="AV169" s="285">
        <f>'Screen+Treat'!AV49</f>
        <v>0.15</v>
      </c>
      <c r="AW169" s="285">
        <f>'Screen+Treat'!AW49</f>
        <v>0.15</v>
      </c>
      <c r="AX169" s="285">
        <f>'Screen+Treat'!AX49</f>
        <v>0.15</v>
      </c>
      <c r="AY169" s="285">
        <f>'Screen+Treat'!AY49</f>
        <v>0.15</v>
      </c>
      <c r="AZ169" s="285">
        <f>'Screen+Treat'!AZ49</f>
        <v>0.15</v>
      </c>
      <c r="BA169" s="285">
        <f>'Screen+Treat'!BA49</f>
        <v>0.15</v>
      </c>
      <c r="BB169" s="285">
        <f>'Screen+Treat'!BB49</f>
        <v>0.15</v>
      </c>
      <c r="BC169" s="285">
        <f>'Screen+Treat'!BC49</f>
        <v>0.15</v>
      </c>
      <c r="BD169" s="285">
        <f>'Screen+Treat'!BD49</f>
        <v>0.15</v>
      </c>
      <c r="BE169" s="285">
        <f>'Screen+Treat'!BE49</f>
        <v>0.15</v>
      </c>
      <c r="BF169" s="285">
        <f>'Screen+Treat'!BF49</f>
        <v>0.15</v>
      </c>
      <c r="BG169" s="285">
        <f>'Screen+Treat'!BG49</f>
        <v>0.15</v>
      </c>
      <c r="BH169" s="285">
        <f>'Screen+Treat'!BH49</f>
        <v>0.15</v>
      </c>
      <c r="BI169" s="285">
        <f>'Screen+Treat'!BI49</f>
        <v>0.15</v>
      </c>
      <c r="BJ169" s="285">
        <f>'Screen+Treat'!BJ49</f>
        <v>0.15</v>
      </c>
      <c r="BK169" s="285">
        <f>'Screen+Treat'!BK49</f>
        <v>0.15</v>
      </c>
      <c r="BL169" s="285">
        <f>'Screen+Treat'!BL49</f>
        <v>0.15</v>
      </c>
      <c r="BM169" s="285">
        <f>'Screen+Treat'!BM49</f>
        <v>0.15</v>
      </c>
      <c r="BN169" s="285">
        <f>'Screen+Treat'!BN49</f>
        <v>0.15</v>
      </c>
      <c r="BO169" s="285">
        <f>'Screen+Treat'!BO49</f>
        <v>0.15</v>
      </c>
      <c r="BP169" s="285">
        <f>'Screen+Treat'!BP49</f>
        <v>0.15</v>
      </c>
      <c r="BQ169" s="285">
        <f>'Screen+Treat'!BQ49</f>
        <v>0.15</v>
      </c>
      <c r="BR169" s="285">
        <f>'Screen+Treat'!BR49</f>
        <v>0.15</v>
      </c>
      <c r="BS169" s="285">
        <f>'Screen+Treat'!BS49</f>
        <v>0.15</v>
      </c>
      <c r="BT169" s="285">
        <f>'Screen+Treat'!BT49</f>
        <v>0.15</v>
      </c>
      <c r="BU169" s="285">
        <f>'Screen+Treat'!BU49</f>
        <v>0.15</v>
      </c>
      <c r="BV169" s="285">
        <f>'Screen+Treat'!BV49</f>
        <v>0.15</v>
      </c>
      <c r="BW169" s="285">
        <f>'Screen+Treat'!BW49</f>
        <v>0.15</v>
      </c>
      <c r="BX169" s="285">
        <f>'Screen+Treat'!BX49</f>
        <v>0.15</v>
      </c>
      <c r="BY169" s="285">
        <f>'Screen+Treat'!BY49</f>
        <v>0.15</v>
      </c>
      <c r="BZ169" s="285">
        <f>'Screen+Treat'!BZ49</f>
        <v>0.15</v>
      </c>
      <c r="CA169" s="285">
        <f>'Screen+Treat'!CA49</f>
        <v>0.15</v>
      </c>
      <c r="CB169" s="285">
        <f>'Screen+Treat'!CB49</f>
        <v>0.15</v>
      </c>
      <c r="CC169" s="285">
        <f>'Screen+Treat'!CC49</f>
        <v>0.15</v>
      </c>
      <c r="CD169" s="285">
        <f>'Screen+Treat'!CD49</f>
        <v>0.15</v>
      </c>
    </row>
    <row r="170" spans="1:82">
      <c r="A170" s="285" t="s">
        <v>52</v>
      </c>
      <c r="B170" s="285">
        <f>'Screen+Treat'!B50</f>
        <v>0.24</v>
      </c>
      <c r="C170" s="285">
        <f>'Screen+Treat'!C50</f>
        <v>0.24</v>
      </c>
      <c r="D170" s="285">
        <f>'Screen+Treat'!D50</f>
        <v>0.24</v>
      </c>
      <c r="E170" s="285">
        <f>'Screen+Treat'!E50</f>
        <v>0.24</v>
      </c>
      <c r="F170" s="285">
        <f>'Screen+Treat'!F50</f>
        <v>0.24</v>
      </c>
      <c r="G170" s="285">
        <f>'Screen+Treat'!G50</f>
        <v>0.24</v>
      </c>
      <c r="H170" s="285">
        <f>'Screen+Treat'!H50</f>
        <v>0.24</v>
      </c>
      <c r="I170" s="285">
        <f>'Screen+Treat'!I50</f>
        <v>0.24</v>
      </c>
      <c r="J170" s="285">
        <f>'Screen+Treat'!J50</f>
        <v>0.24</v>
      </c>
      <c r="K170" s="285">
        <f>'Screen+Treat'!K50</f>
        <v>0.24</v>
      </c>
      <c r="L170" s="285">
        <f>'Screen+Treat'!L50</f>
        <v>0.24</v>
      </c>
      <c r="M170" s="285">
        <f>'Screen+Treat'!M50</f>
        <v>0.24</v>
      </c>
      <c r="N170" s="285">
        <f>'Screen+Treat'!N50</f>
        <v>0.24</v>
      </c>
      <c r="O170" s="285">
        <f>'Screen+Treat'!O50</f>
        <v>0.24</v>
      </c>
      <c r="P170" s="285">
        <f>'Screen+Treat'!P50</f>
        <v>0.24</v>
      </c>
      <c r="Q170" s="285">
        <f>'Screen+Treat'!Q50</f>
        <v>0</v>
      </c>
      <c r="R170" s="285">
        <f>'Screen+Treat'!R50</f>
        <v>0.24</v>
      </c>
      <c r="S170" s="285">
        <f>'Screen+Treat'!S50</f>
        <v>0.24</v>
      </c>
      <c r="T170" s="285">
        <f>'Screen+Treat'!T50</f>
        <v>0.24</v>
      </c>
      <c r="U170" s="285">
        <f>'Screen+Treat'!U50</f>
        <v>0.24</v>
      </c>
      <c r="V170" s="285">
        <f>'Screen+Treat'!V50</f>
        <v>0.24</v>
      </c>
      <c r="W170" s="285">
        <f>'Screen+Treat'!W50</f>
        <v>0.24</v>
      </c>
      <c r="X170" s="285">
        <f>'Screen+Treat'!X50</f>
        <v>0.24</v>
      </c>
      <c r="Y170" s="285">
        <f>'Screen+Treat'!Y50</f>
        <v>0.24</v>
      </c>
      <c r="Z170" s="285">
        <f>'Screen+Treat'!Z50</f>
        <v>0.24</v>
      </c>
      <c r="AA170" s="285">
        <f>'Screen+Treat'!AA50</f>
        <v>0.24</v>
      </c>
      <c r="AB170" s="285">
        <f>'Screen+Treat'!AB50</f>
        <v>0.24</v>
      </c>
      <c r="AC170" s="285">
        <f>'Screen+Treat'!AC50</f>
        <v>0.24</v>
      </c>
      <c r="AD170" s="285">
        <f>'Screen+Treat'!AD50</f>
        <v>0.24</v>
      </c>
      <c r="AE170" s="285">
        <f>'Screen+Treat'!AE50</f>
        <v>0.24</v>
      </c>
      <c r="AF170" s="285">
        <f>'Screen+Treat'!AF50</f>
        <v>0.24</v>
      </c>
      <c r="AG170" s="285">
        <f>'Screen+Treat'!AG50</f>
        <v>0.24</v>
      </c>
      <c r="AH170" s="285">
        <f>'Screen+Treat'!AH50</f>
        <v>0.24</v>
      </c>
      <c r="AI170" s="285">
        <f>'Screen+Treat'!AI50</f>
        <v>0.24</v>
      </c>
      <c r="AJ170" s="285">
        <f>'Screen+Treat'!AJ50</f>
        <v>0.24</v>
      </c>
      <c r="AK170" s="285">
        <f>'Screen+Treat'!AK50</f>
        <v>0.24</v>
      </c>
      <c r="AL170" s="285">
        <f>'Screen+Treat'!AL50</f>
        <v>0.24</v>
      </c>
      <c r="AM170" s="285">
        <f>'Screen+Treat'!AM50</f>
        <v>0.24</v>
      </c>
      <c r="AN170" s="285">
        <f>'Screen+Treat'!AN50</f>
        <v>0.24</v>
      </c>
      <c r="AO170" s="285">
        <f>'Screen+Treat'!AO50</f>
        <v>0.24</v>
      </c>
      <c r="AP170" s="285">
        <f>'Screen+Treat'!AP50</f>
        <v>0.24</v>
      </c>
      <c r="AQ170" s="285">
        <f>'Screen+Treat'!AQ50</f>
        <v>0.24</v>
      </c>
      <c r="AR170" s="285">
        <f>'Screen+Treat'!AR50</f>
        <v>0.24</v>
      </c>
      <c r="AS170" s="285">
        <f>'Screen+Treat'!AS50</f>
        <v>0.24</v>
      </c>
      <c r="AT170" s="285">
        <f>'Screen+Treat'!AT50</f>
        <v>0.24</v>
      </c>
      <c r="AU170" s="285">
        <f>'Screen+Treat'!AU50</f>
        <v>0.24</v>
      </c>
      <c r="AV170" s="285">
        <f>'Screen+Treat'!AV50</f>
        <v>0.24</v>
      </c>
      <c r="AW170" s="285">
        <f>'Screen+Treat'!AW50</f>
        <v>0.24</v>
      </c>
      <c r="AX170" s="285">
        <f>'Screen+Treat'!AX50</f>
        <v>0.24</v>
      </c>
      <c r="AY170" s="285">
        <f>'Screen+Treat'!AY50</f>
        <v>0.24</v>
      </c>
      <c r="AZ170" s="285">
        <f>'Screen+Treat'!AZ50</f>
        <v>0.24</v>
      </c>
      <c r="BA170" s="285">
        <f>'Screen+Treat'!BA50</f>
        <v>0.24</v>
      </c>
      <c r="BB170" s="285">
        <f>'Screen+Treat'!BB50</f>
        <v>0.24</v>
      </c>
      <c r="BC170" s="285">
        <f>'Screen+Treat'!BC50</f>
        <v>0.24</v>
      </c>
      <c r="BD170" s="285">
        <f>'Screen+Treat'!BD50</f>
        <v>0.24</v>
      </c>
      <c r="BE170" s="285">
        <f>'Screen+Treat'!BE50</f>
        <v>0.24</v>
      </c>
      <c r="BF170" s="285">
        <f>'Screen+Treat'!BF50</f>
        <v>0.24</v>
      </c>
      <c r="BG170" s="285">
        <f>'Screen+Treat'!BG50</f>
        <v>0.24</v>
      </c>
      <c r="BH170" s="285">
        <f>'Screen+Treat'!BH50</f>
        <v>0.24</v>
      </c>
      <c r="BI170" s="285">
        <f>'Screen+Treat'!BI50</f>
        <v>0.24</v>
      </c>
      <c r="BJ170" s="285">
        <f>'Screen+Treat'!BJ50</f>
        <v>0.24</v>
      </c>
      <c r="BK170" s="285">
        <f>'Screen+Treat'!BK50</f>
        <v>0.24</v>
      </c>
      <c r="BL170" s="285">
        <f>'Screen+Treat'!BL50</f>
        <v>0.24</v>
      </c>
      <c r="BM170" s="285">
        <f>'Screen+Treat'!BM50</f>
        <v>0.24</v>
      </c>
      <c r="BN170" s="285">
        <f>'Screen+Treat'!BN50</f>
        <v>0.24</v>
      </c>
      <c r="BO170" s="285">
        <f>'Screen+Treat'!BO50</f>
        <v>0.24</v>
      </c>
      <c r="BP170" s="285">
        <f>'Screen+Treat'!BP50</f>
        <v>0.24</v>
      </c>
      <c r="BQ170" s="285">
        <f>'Screen+Treat'!BQ50</f>
        <v>0.24</v>
      </c>
      <c r="BR170" s="285">
        <f>'Screen+Treat'!BR50</f>
        <v>0.24</v>
      </c>
      <c r="BS170" s="285">
        <f>'Screen+Treat'!BS50</f>
        <v>0.24</v>
      </c>
      <c r="BT170" s="285">
        <f>'Screen+Treat'!BT50</f>
        <v>0.24</v>
      </c>
      <c r="BU170" s="285">
        <f>'Screen+Treat'!BU50</f>
        <v>0.24</v>
      </c>
      <c r="BV170" s="285">
        <f>'Screen+Treat'!BV50</f>
        <v>0.24</v>
      </c>
      <c r="BW170" s="285">
        <f>'Screen+Treat'!BW50</f>
        <v>0.24</v>
      </c>
      <c r="BX170" s="285">
        <f>'Screen+Treat'!BX50</f>
        <v>0.24</v>
      </c>
      <c r="BY170" s="285">
        <f>'Screen+Treat'!BY50</f>
        <v>0.24</v>
      </c>
      <c r="BZ170" s="285">
        <f>'Screen+Treat'!BZ50</f>
        <v>0.24</v>
      </c>
      <c r="CA170" s="285">
        <f>'Screen+Treat'!CA50</f>
        <v>0.24</v>
      </c>
      <c r="CB170" s="285">
        <f>'Screen+Treat'!CB50</f>
        <v>0.24</v>
      </c>
      <c r="CC170" s="285">
        <f>'Screen+Treat'!CC50</f>
        <v>0.24</v>
      </c>
      <c r="CD170" s="285">
        <f>'Screen+Treat'!CD50</f>
        <v>0.24</v>
      </c>
    </row>
    <row r="171" spans="1:82" s="136" customFormat="1">
      <c r="A171" s="155"/>
      <c r="B171" s="327"/>
      <c r="C171" s="327"/>
      <c r="D171" s="327"/>
      <c r="E171" s="327"/>
      <c r="F171" s="327"/>
      <c r="G171" s="327"/>
      <c r="H171" s="327"/>
      <c r="I171" s="327"/>
      <c r="J171" s="327"/>
      <c r="K171" s="327"/>
      <c r="L171" s="327"/>
      <c r="M171" s="327"/>
      <c r="N171" s="327"/>
      <c r="O171" s="327"/>
      <c r="P171" s="327"/>
      <c r="Q171" s="327"/>
      <c r="R171" s="327"/>
      <c r="S171" s="327"/>
      <c r="T171" s="327"/>
      <c r="U171" s="327"/>
      <c r="V171" s="327"/>
      <c r="W171" s="327"/>
      <c r="X171" s="327"/>
      <c r="Y171" s="327"/>
      <c r="Z171" s="327"/>
      <c r="AA171" s="327"/>
      <c r="AB171" s="327"/>
      <c r="AC171" s="327"/>
      <c r="AD171" s="327"/>
      <c r="AE171" s="327"/>
      <c r="AF171" s="327"/>
      <c r="AG171" s="327"/>
      <c r="AH171" s="327"/>
      <c r="AI171" s="327"/>
      <c r="AJ171" s="327"/>
      <c r="AK171" s="327"/>
      <c r="AL171" s="327"/>
      <c r="AM171" s="327"/>
      <c r="AN171" s="327"/>
      <c r="AO171" s="327"/>
      <c r="AP171" s="327"/>
      <c r="AQ171" s="327"/>
      <c r="AR171" s="327"/>
      <c r="AS171" s="327"/>
      <c r="AT171" s="327"/>
      <c r="AU171" s="327"/>
      <c r="AV171" s="327"/>
      <c r="AW171" s="327"/>
      <c r="AX171" s="327"/>
      <c r="AY171" s="327"/>
      <c r="AZ171" s="327"/>
      <c r="BA171" s="327"/>
      <c r="BB171" s="327"/>
      <c r="BC171" s="327"/>
      <c r="BD171" s="327"/>
      <c r="BE171" s="327"/>
      <c r="BF171" s="327"/>
      <c r="BG171" s="327"/>
      <c r="BH171" s="327"/>
      <c r="BI171" s="327"/>
      <c r="BJ171" s="327"/>
      <c r="BK171" s="327"/>
      <c r="BL171" s="327"/>
      <c r="BM171" s="327"/>
      <c r="BN171" s="327"/>
      <c r="BO171" s="327"/>
      <c r="BP171" s="327"/>
      <c r="BQ171" s="327"/>
      <c r="BR171" s="327"/>
      <c r="BS171" s="327"/>
      <c r="BT171" s="327"/>
      <c r="BU171" s="327"/>
      <c r="BV171" s="327"/>
      <c r="BW171" s="327"/>
      <c r="BX171" s="327"/>
      <c r="BY171" s="327"/>
      <c r="BZ171" s="327"/>
      <c r="CA171" s="327"/>
      <c r="CB171" s="327"/>
      <c r="CC171" s="327"/>
      <c r="CD171" s="327"/>
    </row>
    <row r="172" spans="1:82" s="136" customFormat="1">
      <c r="A172" s="157" t="s">
        <v>17</v>
      </c>
      <c r="B172" s="327"/>
      <c r="C172" s="327"/>
      <c r="D172" s="327"/>
      <c r="E172" s="327"/>
      <c r="F172" s="327"/>
      <c r="G172" s="327"/>
      <c r="H172" s="327"/>
      <c r="I172" s="327"/>
      <c r="J172" s="327"/>
      <c r="K172" s="327"/>
      <c r="L172" s="327"/>
      <c r="M172" s="327"/>
      <c r="N172" s="327"/>
      <c r="O172" s="327"/>
      <c r="P172" s="327"/>
      <c r="Q172" s="327"/>
      <c r="R172" s="327"/>
      <c r="S172" s="327"/>
      <c r="T172" s="327"/>
      <c r="U172" s="327"/>
      <c r="V172" s="327"/>
      <c r="W172" s="327"/>
      <c r="X172" s="327"/>
      <c r="Y172" s="327"/>
      <c r="Z172" s="327"/>
      <c r="AA172" s="327"/>
      <c r="AB172" s="327"/>
      <c r="AC172" s="327"/>
      <c r="AD172" s="327"/>
      <c r="AE172" s="327"/>
      <c r="AF172" s="327"/>
      <c r="AG172" s="327"/>
      <c r="AH172" s="327"/>
      <c r="AI172" s="327"/>
      <c r="AJ172" s="327"/>
      <c r="AK172" s="327"/>
      <c r="AL172" s="327"/>
      <c r="AM172" s="327"/>
      <c r="AN172" s="327"/>
      <c r="AO172" s="327"/>
      <c r="AP172" s="327"/>
      <c r="AQ172" s="327"/>
      <c r="AR172" s="327"/>
      <c r="AS172" s="327"/>
      <c r="AT172" s="327"/>
      <c r="AU172" s="327"/>
      <c r="AV172" s="327"/>
      <c r="AW172" s="327"/>
      <c r="AX172" s="327"/>
      <c r="AY172" s="327"/>
      <c r="AZ172" s="327"/>
      <c r="BA172" s="327"/>
      <c r="BB172" s="327"/>
      <c r="BC172" s="327"/>
      <c r="BD172" s="327"/>
      <c r="BE172" s="327"/>
      <c r="BF172" s="327"/>
      <c r="BG172" s="327"/>
      <c r="BH172" s="327"/>
      <c r="BI172" s="327"/>
      <c r="BJ172" s="327"/>
      <c r="BK172" s="327"/>
      <c r="BL172" s="327"/>
      <c r="BM172" s="327"/>
      <c r="BN172" s="327"/>
      <c r="BO172" s="327"/>
      <c r="BP172" s="327"/>
      <c r="BQ172" s="327"/>
      <c r="BR172" s="327"/>
      <c r="BS172" s="327"/>
      <c r="BT172" s="327"/>
      <c r="BU172" s="327"/>
      <c r="BV172" s="327"/>
      <c r="BW172" s="327"/>
      <c r="BX172" s="327"/>
      <c r="BY172" s="327"/>
      <c r="BZ172" s="327"/>
      <c r="CA172" s="327"/>
      <c r="CB172" s="327"/>
      <c r="CC172" s="327"/>
      <c r="CD172" s="327"/>
    </row>
    <row r="173" spans="1:82">
      <c r="A173" s="285" t="s">
        <v>26</v>
      </c>
      <c r="B173" s="285">
        <f>'Screen+Treat'!B53</f>
        <v>0.21</v>
      </c>
      <c r="C173" s="285">
        <f>'Screen+Treat'!C53</f>
        <v>0.21</v>
      </c>
      <c r="D173" s="285">
        <f>'Screen+Treat'!D53</f>
        <v>0.21</v>
      </c>
      <c r="E173" s="285">
        <f>'Screen+Treat'!E53</f>
        <v>0.21</v>
      </c>
      <c r="F173" s="285">
        <f>'Screen+Treat'!F53</f>
        <v>0.21</v>
      </c>
      <c r="G173" s="285">
        <f>'Screen+Treat'!G53</f>
        <v>0.21</v>
      </c>
      <c r="H173" s="285">
        <f>'Screen+Treat'!H53</f>
        <v>0.21</v>
      </c>
      <c r="I173" s="285">
        <f>'Screen+Treat'!I53</f>
        <v>0.21</v>
      </c>
      <c r="J173" s="285">
        <f>'Screen+Treat'!J53</f>
        <v>0.21</v>
      </c>
      <c r="K173" s="285">
        <f>'Screen+Treat'!K53</f>
        <v>0.21</v>
      </c>
      <c r="L173" s="285">
        <f>'Screen+Treat'!L53</f>
        <v>0.21</v>
      </c>
      <c r="M173" s="285">
        <f>'Screen+Treat'!M53</f>
        <v>0.21</v>
      </c>
      <c r="N173" s="285">
        <f>'Screen+Treat'!N53</f>
        <v>0.21</v>
      </c>
      <c r="O173" s="285">
        <f>'Screen+Treat'!O53</f>
        <v>0.21</v>
      </c>
      <c r="P173" s="285">
        <f>'Screen+Treat'!P53</f>
        <v>0.21</v>
      </c>
      <c r="Q173" s="285">
        <f>'Screen+Treat'!Q53</f>
        <v>0.21</v>
      </c>
      <c r="R173" s="285">
        <f>'Screen+Treat'!R53</f>
        <v>0.21</v>
      </c>
      <c r="S173" s="285">
        <f>'Screen+Treat'!S53</f>
        <v>0.21</v>
      </c>
      <c r="T173" s="285">
        <f>'Screen+Treat'!T53</f>
        <v>0.21</v>
      </c>
      <c r="U173" s="285">
        <f>'Screen+Treat'!U53</f>
        <v>0.21</v>
      </c>
      <c r="V173" s="285">
        <f>'Screen+Treat'!V53</f>
        <v>0.21</v>
      </c>
      <c r="W173" s="285">
        <f>'Screen+Treat'!W53</f>
        <v>0.21</v>
      </c>
      <c r="X173" s="285">
        <f>'Screen+Treat'!X53</f>
        <v>0.21</v>
      </c>
      <c r="Y173" s="285">
        <f>'Screen+Treat'!Y53</f>
        <v>0.21</v>
      </c>
      <c r="Z173" s="285">
        <f>'Screen+Treat'!Z53</f>
        <v>0.21</v>
      </c>
      <c r="AA173" s="285">
        <f>'Screen+Treat'!AA53</f>
        <v>0.21</v>
      </c>
      <c r="AB173" s="285">
        <f>'Screen+Treat'!AB53</f>
        <v>0.21</v>
      </c>
      <c r="AC173" s="285">
        <f>'Screen+Treat'!AC53</f>
        <v>0.21</v>
      </c>
      <c r="AD173" s="285">
        <f>'Screen+Treat'!AD53</f>
        <v>0.21</v>
      </c>
      <c r="AE173" s="285">
        <f>'Screen+Treat'!AE53</f>
        <v>0.21</v>
      </c>
      <c r="AF173" s="285">
        <f>'Screen+Treat'!AF53</f>
        <v>0.21</v>
      </c>
      <c r="AG173" s="285">
        <f>'Screen+Treat'!AG53</f>
        <v>0.21</v>
      </c>
      <c r="AH173" s="285">
        <f>'Screen+Treat'!AH53</f>
        <v>0.21</v>
      </c>
      <c r="AI173" s="285">
        <f>'Screen+Treat'!AI53</f>
        <v>0.21</v>
      </c>
      <c r="AJ173" s="285">
        <f>'Screen+Treat'!AJ53</f>
        <v>0.21</v>
      </c>
      <c r="AK173" s="285">
        <f>'Screen+Treat'!AK53</f>
        <v>0.21</v>
      </c>
      <c r="AL173" s="285">
        <f>'Screen+Treat'!AL53</f>
        <v>0.21</v>
      </c>
      <c r="AM173" s="285">
        <f>'Screen+Treat'!AM53</f>
        <v>0.21</v>
      </c>
      <c r="AN173" s="285">
        <f>'Screen+Treat'!AN53</f>
        <v>0.21</v>
      </c>
      <c r="AO173" s="285">
        <f>'Screen+Treat'!AO53</f>
        <v>0.21</v>
      </c>
      <c r="AP173" s="285">
        <f>'Screen+Treat'!AP53</f>
        <v>0.21</v>
      </c>
      <c r="AQ173" s="285">
        <f>'Screen+Treat'!AQ53</f>
        <v>0.21</v>
      </c>
      <c r="AR173" s="285">
        <f>'Screen+Treat'!AR53</f>
        <v>0.21</v>
      </c>
      <c r="AS173" s="285">
        <f>'Screen+Treat'!AS53</f>
        <v>0.21</v>
      </c>
      <c r="AT173" s="285">
        <f>'Screen+Treat'!AT53</f>
        <v>0.21</v>
      </c>
      <c r="AU173" s="285">
        <f>'Screen+Treat'!AU53</f>
        <v>0.21</v>
      </c>
      <c r="AV173" s="285">
        <f>'Screen+Treat'!AV53</f>
        <v>0.21</v>
      </c>
      <c r="AW173" s="285">
        <f>'Screen+Treat'!AW53</f>
        <v>0.21</v>
      </c>
      <c r="AX173" s="285">
        <f>'Screen+Treat'!AX53</f>
        <v>0.21</v>
      </c>
      <c r="AY173" s="285">
        <f>'Screen+Treat'!AY53</f>
        <v>0.21</v>
      </c>
      <c r="AZ173" s="285">
        <f>'Screen+Treat'!AZ53</f>
        <v>0.21</v>
      </c>
      <c r="BA173" s="285">
        <f>'Screen+Treat'!BA53</f>
        <v>0.21</v>
      </c>
      <c r="BB173" s="285">
        <f>'Screen+Treat'!BB53</f>
        <v>0.21</v>
      </c>
      <c r="BC173" s="285">
        <f>'Screen+Treat'!BC53</f>
        <v>0.21</v>
      </c>
      <c r="BD173" s="285">
        <f>'Screen+Treat'!BD53</f>
        <v>0.21</v>
      </c>
      <c r="BE173" s="285">
        <f>'Screen+Treat'!BE53</f>
        <v>0.21</v>
      </c>
      <c r="BF173" s="285">
        <f>'Screen+Treat'!BF53</f>
        <v>0.21</v>
      </c>
      <c r="BG173" s="285">
        <f>'Screen+Treat'!BG53</f>
        <v>0.21</v>
      </c>
      <c r="BH173" s="285">
        <f>'Screen+Treat'!BH53</f>
        <v>0.21</v>
      </c>
      <c r="BI173" s="285">
        <f>'Screen+Treat'!BI53</f>
        <v>0.21</v>
      </c>
      <c r="BJ173" s="285">
        <f>'Screen+Treat'!BJ53</f>
        <v>0.21</v>
      </c>
      <c r="BK173" s="285">
        <f>'Screen+Treat'!BK53</f>
        <v>0.21</v>
      </c>
      <c r="BL173" s="285">
        <f>'Screen+Treat'!BL53</f>
        <v>0.21</v>
      </c>
      <c r="BM173" s="285">
        <f>'Screen+Treat'!BM53</f>
        <v>0.21</v>
      </c>
      <c r="BN173" s="285">
        <f>'Screen+Treat'!BN53</f>
        <v>0.21</v>
      </c>
      <c r="BO173" s="285">
        <f>'Screen+Treat'!BO53</f>
        <v>0.21</v>
      </c>
      <c r="BP173" s="285">
        <f>'Screen+Treat'!BP53</f>
        <v>0.21</v>
      </c>
      <c r="BQ173" s="285">
        <f>'Screen+Treat'!BQ53</f>
        <v>0.21</v>
      </c>
      <c r="BR173" s="285">
        <f>'Screen+Treat'!BR53</f>
        <v>0.21</v>
      </c>
      <c r="BS173" s="285">
        <f>'Screen+Treat'!BS53</f>
        <v>0.21</v>
      </c>
      <c r="BT173" s="285">
        <f>'Screen+Treat'!BT53</f>
        <v>0.21</v>
      </c>
      <c r="BU173" s="285">
        <f>'Screen+Treat'!BU53</f>
        <v>0.21</v>
      </c>
      <c r="BV173" s="285">
        <f>'Screen+Treat'!BV53</f>
        <v>0.21</v>
      </c>
      <c r="BW173" s="285">
        <f>'Screen+Treat'!BW53</f>
        <v>0.21</v>
      </c>
      <c r="BX173" s="285">
        <f>'Screen+Treat'!BX53</f>
        <v>0.21</v>
      </c>
      <c r="BY173" s="285">
        <f>'Screen+Treat'!BY53</f>
        <v>0.21</v>
      </c>
      <c r="BZ173" s="285">
        <f>'Screen+Treat'!BZ53</f>
        <v>0.21</v>
      </c>
      <c r="CA173" s="285">
        <f>'Screen+Treat'!CA53</f>
        <v>0.21</v>
      </c>
      <c r="CB173" s="285">
        <f>'Screen+Treat'!CB53</f>
        <v>0.21</v>
      </c>
      <c r="CC173" s="285">
        <f>'Screen+Treat'!CC53</f>
        <v>0.21</v>
      </c>
      <c r="CD173" s="285">
        <f>'Screen+Treat'!CD53</f>
        <v>0.21</v>
      </c>
    </row>
    <row r="174" spans="1:82">
      <c r="A174" s="285" t="s">
        <v>21</v>
      </c>
      <c r="B174" s="285">
        <f>'Screen+Treat'!B54</f>
        <v>0.21</v>
      </c>
      <c r="C174" s="285">
        <f>'Screen+Treat'!C54</f>
        <v>0.21</v>
      </c>
      <c r="D174" s="285">
        <f>'Screen+Treat'!D54</f>
        <v>0.21</v>
      </c>
      <c r="E174" s="285">
        <f>'Screen+Treat'!E54</f>
        <v>0.21</v>
      </c>
      <c r="F174" s="285">
        <f>'Screen+Treat'!F54</f>
        <v>0.21</v>
      </c>
      <c r="G174" s="285">
        <f>'Screen+Treat'!G54</f>
        <v>0.21</v>
      </c>
      <c r="H174" s="285">
        <f>'Screen+Treat'!H54</f>
        <v>0.21</v>
      </c>
      <c r="I174" s="285">
        <f>'Screen+Treat'!I54</f>
        <v>0.21</v>
      </c>
      <c r="J174" s="285">
        <f>'Screen+Treat'!J54</f>
        <v>0.21</v>
      </c>
      <c r="K174" s="285">
        <f>'Screen+Treat'!K54</f>
        <v>0.21</v>
      </c>
      <c r="L174" s="285">
        <f>'Screen+Treat'!L54</f>
        <v>0.21</v>
      </c>
      <c r="M174" s="285">
        <f>'Screen+Treat'!M54</f>
        <v>0.21</v>
      </c>
      <c r="N174" s="285">
        <f>'Screen+Treat'!N54</f>
        <v>0.21</v>
      </c>
      <c r="O174" s="285">
        <f>'Screen+Treat'!O54</f>
        <v>0.21</v>
      </c>
      <c r="P174" s="285">
        <f>'Screen+Treat'!P54</f>
        <v>0.21</v>
      </c>
      <c r="Q174" s="285">
        <f>'Screen+Treat'!Q54</f>
        <v>0.21</v>
      </c>
      <c r="R174" s="285">
        <f>'Screen+Treat'!R54</f>
        <v>0.21</v>
      </c>
      <c r="S174" s="285">
        <f>'Screen+Treat'!S54</f>
        <v>0.21</v>
      </c>
      <c r="T174" s="285">
        <f>'Screen+Treat'!T54</f>
        <v>0.21</v>
      </c>
      <c r="U174" s="285">
        <f>'Screen+Treat'!U54</f>
        <v>0.21</v>
      </c>
      <c r="V174" s="285">
        <f>'Screen+Treat'!V54</f>
        <v>0.21</v>
      </c>
      <c r="W174" s="285">
        <f>'Screen+Treat'!W54</f>
        <v>0.21</v>
      </c>
      <c r="X174" s="285">
        <f>'Screen+Treat'!X54</f>
        <v>0.21</v>
      </c>
      <c r="Y174" s="285">
        <f>'Screen+Treat'!Y54</f>
        <v>0.21</v>
      </c>
      <c r="Z174" s="285">
        <f>'Screen+Treat'!Z54</f>
        <v>0.21</v>
      </c>
      <c r="AA174" s="285">
        <f>'Screen+Treat'!AA54</f>
        <v>0.21</v>
      </c>
      <c r="AB174" s="285">
        <f>'Screen+Treat'!AB54</f>
        <v>0.21</v>
      </c>
      <c r="AC174" s="285">
        <f>'Screen+Treat'!AC54</f>
        <v>0.21</v>
      </c>
      <c r="AD174" s="285">
        <f>'Screen+Treat'!AD54</f>
        <v>0.21</v>
      </c>
      <c r="AE174" s="285">
        <f>'Screen+Treat'!AE54</f>
        <v>0.21</v>
      </c>
      <c r="AF174" s="285">
        <f>'Screen+Treat'!AF54</f>
        <v>0.21</v>
      </c>
      <c r="AG174" s="285">
        <f>'Screen+Treat'!AG54</f>
        <v>0.21</v>
      </c>
      <c r="AH174" s="285">
        <f>'Screen+Treat'!AH54</f>
        <v>0.21</v>
      </c>
      <c r="AI174" s="285">
        <f>'Screen+Treat'!AI54</f>
        <v>0.21</v>
      </c>
      <c r="AJ174" s="285">
        <f>'Screen+Treat'!AJ54</f>
        <v>0.21</v>
      </c>
      <c r="AK174" s="285">
        <f>'Screen+Treat'!AK54</f>
        <v>0.21</v>
      </c>
      <c r="AL174" s="285">
        <f>'Screen+Treat'!AL54</f>
        <v>0.21</v>
      </c>
      <c r="AM174" s="285">
        <f>'Screen+Treat'!AM54</f>
        <v>0.21</v>
      </c>
      <c r="AN174" s="285">
        <f>'Screen+Treat'!AN54</f>
        <v>0.21</v>
      </c>
      <c r="AO174" s="285">
        <f>'Screen+Treat'!AO54</f>
        <v>0.21</v>
      </c>
      <c r="AP174" s="285">
        <f>'Screen+Treat'!AP54</f>
        <v>0.21</v>
      </c>
      <c r="AQ174" s="285">
        <f>'Screen+Treat'!AQ54</f>
        <v>0.21</v>
      </c>
      <c r="AR174" s="285">
        <f>'Screen+Treat'!AR54</f>
        <v>0.21</v>
      </c>
      <c r="AS174" s="285">
        <f>'Screen+Treat'!AS54</f>
        <v>0.21</v>
      </c>
      <c r="AT174" s="285">
        <f>'Screen+Treat'!AT54</f>
        <v>0.21</v>
      </c>
      <c r="AU174" s="285">
        <f>'Screen+Treat'!AU54</f>
        <v>0.21</v>
      </c>
      <c r="AV174" s="285">
        <f>'Screen+Treat'!AV54</f>
        <v>0.21</v>
      </c>
      <c r="AW174" s="285">
        <f>'Screen+Treat'!AW54</f>
        <v>0.21</v>
      </c>
      <c r="AX174" s="285">
        <f>'Screen+Treat'!AX54</f>
        <v>0.21</v>
      </c>
      <c r="AY174" s="285">
        <f>'Screen+Treat'!AY54</f>
        <v>0.21</v>
      </c>
      <c r="AZ174" s="285">
        <f>'Screen+Treat'!AZ54</f>
        <v>0.21</v>
      </c>
      <c r="BA174" s="285">
        <f>'Screen+Treat'!BA54</f>
        <v>0.21</v>
      </c>
      <c r="BB174" s="285">
        <f>'Screen+Treat'!BB54</f>
        <v>0.21</v>
      </c>
      <c r="BC174" s="285">
        <f>'Screen+Treat'!BC54</f>
        <v>0.21</v>
      </c>
      <c r="BD174" s="285">
        <f>'Screen+Treat'!BD54</f>
        <v>0.21</v>
      </c>
      <c r="BE174" s="285">
        <f>'Screen+Treat'!BE54</f>
        <v>0.21</v>
      </c>
      <c r="BF174" s="285">
        <f>'Screen+Treat'!BF54</f>
        <v>0.21</v>
      </c>
      <c r="BG174" s="285">
        <f>'Screen+Treat'!BG54</f>
        <v>0.21</v>
      </c>
      <c r="BH174" s="285">
        <f>'Screen+Treat'!BH54</f>
        <v>0.21</v>
      </c>
      <c r="BI174" s="285">
        <f>'Screen+Treat'!BI54</f>
        <v>0.21</v>
      </c>
      <c r="BJ174" s="285">
        <f>'Screen+Treat'!BJ54</f>
        <v>0.21</v>
      </c>
      <c r="BK174" s="285">
        <f>'Screen+Treat'!BK54</f>
        <v>0.21</v>
      </c>
      <c r="BL174" s="285">
        <f>'Screen+Treat'!BL54</f>
        <v>0.21</v>
      </c>
      <c r="BM174" s="285">
        <f>'Screen+Treat'!BM54</f>
        <v>0.21</v>
      </c>
      <c r="BN174" s="285">
        <f>'Screen+Treat'!BN54</f>
        <v>0.21</v>
      </c>
      <c r="BO174" s="285">
        <f>'Screen+Treat'!BO54</f>
        <v>0.21</v>
      </c>
      <c r="BP174" s="285">
        <f>'Screen+Treat'!BP54</f>
        <v>0.21</v>
      </c>
      <c r="BQ174" s="285">
        <f>'Screen+Treat'!BQ54</f>
        <v>0.21</v>
      </c>
      <c r="BR174" s="285">
        <f>'Screen+Treat'!BR54</f>
        <v>0.21</v>
      </c>
      <c r="BS174" s="285">
        <f>'Screen+Treat'!BS54</f>
        <v>0.21</v>
      </c>
      <c r="BT174" s="285">
        <f>'Screen+Treat'!BT54</f>
        <v>0.21</v>
      </c>
      <c r="BU174" s="285">
        <f>'Screen+Treat'!BU54</f>
        <v>0.21</v>
      </c>
      <c r="BV174" s="285">
        <f>'Screen+Treat'!BV54</f>
        <v>0.21</v>
      </c>
      <c r="BW174" s="285">
        <f>'Screen+Treat'!BW54</f>
        <v>0.21</v>
      </c>
      <c r="BX174" s="285">
        <f>'Screen+Treat'!BX54</f>
        <v>0.21</v>
      </c>
      <c r="BY174" s="285">
        <f>'Screen+Treat'!BY54</f>
        <v>0.21</v>
      </c>
      <c r="BZ174" s="285">
        <f>'Screen+Treat'!BZ54</f>
        <v>0.21</v>
      </c>
      <c r="CA174" s="285">
        <f>'Screen+Treat'!CA54</f>
        <v>0.21</v>
      </c>
      <c r="CB174" s="285">
        <f>'Screen+Treat'!CB54</f>
        <v>0.21</v>
      </c>
      <c r="CC174" s="285">
        <f>'Screen+Treat'!CC54</f>
        <v>0.21</v>
      </c>
      <c r="CD174" s="285">
        <f>'Screen+Treat'!CD54</f>
        <v>0.21</v>
      </c>
    </row>
    <row r="175" spans="1:82">
      <c r="A175" s="285" t="s">
        <v>22</v>
      </c>
      <c r="B175" s="285">
        <f>'Screen+Treat'!B55</f>
        <v>0.21</v>
      </c>
      <c r="C175" s="285">
        <f>'Screen+Treat'!C55</f>
        <v>0.21</v>
      </c>
      <c r="D175" s="285">
        <f>'Screen+Treat'!D55</f>
        <v>0.21</v>
      </c>
      <c r="E175" s="285">
        <f>'Screen+Treat'!E55</f>
        <v>0.21</v>
      </c>
      <c r="F175" s="285">
        <f>'Screen+Treat'!F55</f>
        <v>0.21</v>
      </c>
      <c r="G175" s="285">
        <f>'Screen+Treat'!G55</f>
        <v>0.21</v>
      </c>
      <c r="H175" s="285">
        <f>'Screen+Treat'!H55</f>
        <v>0.21</v>
      </c>
      <c r="I175" s="285">
        <f>'Screen+Treat'!I55</f>
        <v>0.21</v>
      </c>
      <c r="J175" s="285">
        <f>'Screen+Treat'!J55</f>
        <v>0.21</v>
      </c>
      <c r="K175" s="285">
        <f>'Screen+Treat'!K55</f>
        <v>0.21</v>
      </c>
      <c r="L175" s="285">
        <f>'Screen+Treat'!L55</f>
        <v>0.21</v>
      </c>
      <c r="M175" s="285">
        <f>'Screen+Treat'!M55</f>
        <v>0.21</v>
      </c>
      <c r="N175" s="285">
        <f>'Screen+Treat'!N55</f>
        <v>0.21</v>
      </c>
      <c r="O175" s="285">
        <f>'Screen+Treat'!O55</f>
        <v>0.21</v>
      </c>
      <c r="P175" s="285">
        <f>'Screen+Treat'!P55</f>
        <v>0.21</v>
      </c>
      <c r="Q175" s="285">
        <f>'Screen+Treat'!Q55</f>
        <v>0.21</v>
      </c>
      <c r="R175" s="285">
        <f>'Screen+Treat'!R55</f>
        <v>0.21</v>
      </c>
      <c r="S175" s="285">
        <f>'Screen+Treat'!S55</f>
        <v>0.21</v>
      </c>
      <c r="T175" s="285">
        <f>'Screen+Treat'!T55</f>
        <v>0.21</v>
      </c>
      <c r="U175" s="285">
        <f>'Screen+Treat'!U55</f>
        <v>0.21</v>
      </c>
      <c r="V175" s="285">
        <f>'Screen+Treat'!V55</f>
        <v>0.21</v>
      </c>
      <c r="W175" s="285">
        <f>'Screen+Treat'!W55</f>
        <v>0.21</v>
      </c>
      <c r="X175" s="285">
        <f>'Screen+Treat'!X55</f>
        <v>0.21</v>
      </c>
      <c r="Y175" s="285">
        <f>'Screen+Treat'!Y55</f>
        <v>0.21</v>
      </c>
      <c r="Z175" s="285">
        <f>'Screen+Treat'!Z55</f>
        <v>0.21</v>
      </c>
      <c r="AA175" s="285">
        <f>'Screen+Treat'!AA55</f>
        <v>0.21</v>
      </c>
      <c r="AB175" s="285">
        <f>'Screen+Treat'!AB55</f>
        <v>0.21</v>
      </c>
      <c r="AC175" s="285">
        <f>'Screen+Treat'!AC55</f>
        <v>0.21</v>
      </c>
      <c r="AD175" s="285">
        <f>'Screen+Treat'!AD55</f>
        <v>0.21</v>
      </c>
      <c r="AE175" s="285">
        <f>'Screen+Treat'!AE55</f>
        <v>0.21</v>
      </c>
      <c r="AF175" s="285">
        <f>'Screen+Treat'!AF55</f>
        <v>0.21</v>
      </c>
      <c r="AG175" s="285">
        <f>'Screen+Treat'!AG55</f>
        <v>0.21</v>
      </c>
      <c r="AH175" s="285">
        <f>'Screen+Treat'!AH55</f>
        <v>0.21</v>
      </c>
      <c r="AI175" s="285">
        <f>'Screen+Treat'!AI55</f>
        <v>0.21</v>
      </c>
      <c r="AJ175" s="285">
        <f>'Screen+Treat'!AJ55</f>
        <v>0.21</v>
      </c>
      <c r="AK175" s="285">
        <f>'Screen+Treat'!AK55</f>
        <v>0.21</v>
      </c>
      <c r="AL175" s="285">
        <f>'Screen+Treat'!AL55</f>
        <v>0.21</v>
      </c>
      <c r="AM175" s="285">
        <f>'Screen+Treat'!AM55</f>
        <v>0.21</v>
      </c>
      <c r="AN175" s="285">
        <f>'Screen+Treat'!AN55</f>
        <v>0.21</v>
      </c>
      <c r="AO175" s="285">
        <f>'Screen+Treat'!AO55</f>
        <v>0.21</v>
      </c>
      <c r="AP175" s="285">
        <f>'Screen+Treat'!AP55</f>
        <v>0.21</v>
      </c>
      <c r="AQ175" s="285">
        <f>'Screen+Treat'!AQ55</f>
        <v>0.21</v>
      </c>
      <c r="AR175" s="285">
        <f>'Screen+Treat'!AR55</f>
        <v>0.21</v>
      </c>
      <c r="AS175" s="285">
        <f>'Screen+Treat'!AS55</f>
        <v>0.21</v>
      </c>
      <c r="AT175" s="285">
        <f>'Screen+Treat'!AT55</f>
        <v>0.21</v>
      </c>
      <c r="AU175" s="285">
        <f>'Screen+Treat'!AU55</f>
        <v>0.21</v>
      </c>
      <c r="AV175" s="285">
        <f>'Screen+Treat'!AV55</f>
        <v>0.21</v>
      </c>
      <c r="AW175" s="285">
        <f>'Screen+Treat'!AW55</f>
        <v>0.21</v>
      </c>
      <c r="AX175" s="285">
        <f>'Screen+Treat'!AX55</f>
        <v>0.21</v>
      </c>
      <c r="AY175" s="285">
        <f>'Screen+Treat'!AY55</f>
        <v>0.21</v>
      </c>
      <c r="AZ175" s="285">
        <f>'Screen+Treat'!AZ55</f>
        <v>0.21</v>
      </c>
      <c r="BA175" s="285">
        <f>'Screen+Treat'!BA55</f>
        <v>0.21</v>
      </c>
      <c r="BB175" s="285">
        <f>'Screen+Treat'!BB55</f>
        <v>0.21</v>
      </c>
      <c r="BC175" s="285">
        <f>'Screen+Treat'!BC55</f>
        <v>0.21</v>
      </c>
      <c r="BD175" s="285">
        <f>'Screen+Treat'!BD55</f>
        <v>0.21</v>
      </c>
      <c r="BE175" s="285">
        <f>'Screen+Treat'!BE55</f>
        <v>0.21</v>
      </c>
      <c r="BF175" s="285">
        <f>'Screen+Treat'!BF55</f>
        <v>0.21</v>
      </c>
      <c r="BG175" s="285">
        <f>'Screen+Treat'!BG55</f>
        <v>0.21</v>
      </c>
      <c r="BH175" s="285">
        <f>'Screen+Treat'!BH55</f>
        <v>0.21</v>
      </c>
      <c r="BI175" s="285">
        <f>'Screen+Treat'!BI55</f>
        <v>0.21</v>
      </c>
      <c r="BJ175" s="285">
        <f>'Screen+Treat'!BJ55</f>
        <v>0.21</v>
      </c>
      <c r="BK175" s="285">
        <f>'Screen+Treat'!BK55</f>
        <v>0.21</v>
      </c>
      <c r="BL175" s="285">
        <f>'Screen+Treat'!BL55</f>
        <v>0.21</v>
      </c>
      <c r="BM175" s="285">
        <f>'Screen+Treat'!BM55</f>
        <v>0.21</v>
      </c>
      <c r="BN175" s="285">
        <f>'Screen+Treat'!BN55</f>
        <v>0.21</v>
      </c>
      <c r="BO175" s="285">
        <f>'Screen+Treat'!BO55</f>
        <v>0.21</v>
      </c>
      <c r="BP175" s="285">
        <f>'Screen+Treat'!BP55</f>
        <v>0.21</v>
      </c>
      <c r="BQ175" s="285">
        <f>'Screen+Treat'!BQ55</f>
        <v>0.21</v>
      </c>
      <c r="BR175" s="285">
        <f>'Screen+Treat'!BR55</f>
        <v>0.21</v>
      </c>
      <c r="BS175" s="285">
        <f>'Screen+Treat'!BS55</f>
        <v>0.21</v>
      </c>
      <c r="BT175" s="285">
        <f>'Screen+Treat'!BT55</f>
        <v>0.21</v>
      </c>
      <c r="BU175" s="285">
        <f>'Screen+Treat'!BU55</f>
        <v>0.21</v>
      </c>
      <c r="BV175" s="285">
        <f>'Screen+Treat'!BV55</f>
        <v>0.21</v>
      </c>
      <c r="BW175" s="285">
        <f>'Screen+Treat'!BW55</f>
        <v>0.21</v>
      </c>
      <c r="BX175" s="285">
        <f>'Screen+Treat'!BX55</f>
        <v>0.21</v>
      </c>
      <c r="BY175" s="285">
        <f>'Screen+Treat'!BY55</f>
        <v>0.21</v>
      </c>
      <c r="BZ175" s="285">
        <f>'Screen+Treat'!BZ55</f>
        <v>0.21</v>
      </c>
      <c r="CA175" s="285">
        <f>'Screen+Treat'!CA55</f>
        <v>0.21</v>
      </c>
      <c r="CB175" s="285">
        <f>'Screen+Treat'!CB55</f>
        <v>0.21</v>
      </c>
      <c r="CC175" s="285">
        <f>'Screen+Treat'!CC55</f>
        <v>0.21</v>
      </c>
      <c r="CD175" s="285">
        <f>'Screen+Treat'!CD55</f>
        <v>0.21</v>
      </c>
    </row>
    <row r="176" spans="1:82">
      <c r="A176" s="298" t="s">
        <v>6</v>
      </c>
      <c r="B176" s="285">
        <f>'Screen+Treat'!B56</f>
        <v>0.21</v>
      </c>
      <c r="C176" s="285">
        <f>'Screen+Treat'!C56</f>
        <v>0.21</v>
      </c>
      <c r="D176" s="285">
        <f>'Screen+Treat'!D56</f>
        <v>0.21</v>
      </c>
      <c r="E176" s="285">
        <f>'Screen+Treat'!E56</f>
        <v>0.21</v>
      </c>
      <c r="F176" s="285">
        <f>'Screen+Treat'!F56</f>
        <v>0.21</v>
      </c>
      <c r="G176" s="285">
        <f>'Screen+Treat'!G56</f>
        <v>0.21</v>
      </c>
      <c r="H176" s="285">
        <f>'Screen+Treat'!H56</f>
        <v>0.21</v>
      </c>
      <c r="I176" s="285">
        <f>'Screen+Treat'!I56</f>
        <v>0.21</v>
      </c>
      <c r="J176" s="285">
        <f>'Screen+Treat'!J56</f>
        <v>0.21</v>
      </c>
      <c r="K176" s="285">
        <f>'Screen+Treat'!K56</f>
        <v>0.21</v>
      </c>
      <c r="L176" s="285">
        <f>'Screen+Treat'!L56</f>
        <v>0.21</v>
      </c>
      <c r="M176" s="285">
        <f>'Screen+Treat'!M56</f>
        <v>0.21</v>
      </c>
      <c r="N176" s="285">
        <f>'Screen+Treat'!N56</f>
        <v>0.21</v>
      </c>
      <c r="O176" s="285">
        <f>'Screen+Treat'!O56</f>
        <v>0.21</v>
      </c>
      <c r="P176" s="285">
        <f>'Screen+Treat'!P56</f>
        <v>0.21</v>
      </c>
      <c r="Q176" s="285">
        <f>'Screen+Treat'!Q56</f>
        <v>0.21</v>
      </c>
      <c r="R176" s="285">
        <f>'Screen+Treat'!R56</f>
        <v>0.21</v>
      </c>
      <c r="S176" s="285">
        <f>'Screen+Treat'!S56</f>
        <v>0.21</v>
      </c>
      <c r="T176" s="285">
        <f>'Screen+Treat'!T56</f>
        <v>0.21</v>
      </c>
      <c r="U176" s="285">
        <f>'Screen+Treat'!U56</f>
        <v>0.21</v>
      </c>
      <c r="V176" s="285">
        <f>'Screen+Treat'!V56</f>
        <v>0.21</v>
      </c>
      <c r="W176" s="285">
        <f>'Screen+Treat'!W56</f>
        <v>0.21</v>
      </c>
      <c r="X176" s="285">
        <f>'Screen+Treat'!X56</f>
        <v>0.21</v>
      </c>
      <c r="Y176" s="285">
        <f>'Screen+Treat'!Y56</f>
        <v>0.21</v>
      </c>
      <c r="Z176" s="285">
        <f>'Screen+Treat'!Z56</f>
        <v>0.21</v>
      </c>
      <c r="AA176" s="285">
        <f>'Screen+Treat'!AA56</f>
        <v>0.21</v>
      </c>
      <c r="AB176" s="285">
        <f>'Screen+Treat'!AB56</f>
        <v>0.21</v>
      </c>
      <c r="AC176" s="285">
        <f>'Screen+Treat'!AC56</f>
        <v>0.21</v>
      </c>
      <c r="AD176" s="285">
        <f>'Screen+Treat'!AD56</f>
        <v>0.21</v>
      </c>
      <c r="AE176" s="285">
        <f>'Screen+Treat'!AE56</f>
        <v>0.21</v>
      </c>
      <c r="AF176" s="285">
        <f>'Screen+Treat'!AF56</f>
        <v>0.21</v>
      </c>
      <c r="AG176" s="285">
        <f>'Screen+Treat'!AG56</f>
        <v>0.21</v>
      </c>
      <c r="AH176" s="285">
        <f>'Screen+Treat'!AH56</f>
        <v>0.21</v>
      </c>
      <c r="AI176" s="285">
        <f>'Screen+Treat'!AI56</f>
        <v>0.21</v>
      </c>
      <c r="AJ176" s="285">
        <f>'Screen+Treat'!AJ56</f>
        <v>0.21</v>
      </c>
      <c r="AK176" s="285">
        <f>'Screen+Treat'!AK56</f>
        <v>0.21</v>
      </c>
      <c r="AL176" s="285">
        <f>'Screen+Treat'!AL56</f>
        <v>0.21</v>
      </c>
      <c r="AM176" s="285">
        <f>'Screen+Treat'!AM56</f>
        <v>0.21</v>
      </c>
      <c r="AN176" s="285">
        <f>'Screen+Treat'!AN56</f>
        <v>0.21</v>
      </c>
      <c r="AO176" s="285">
        <f>'Screen+Treat'!AO56</f>
        <v>0.21</v>
      </c>
      <c r="AP176" s="285">
        <f>'Screen+Treat'!AP56</f>
        <v>0.21</v>
      </c>
      <c r="AQ176" s="285">
        <f>'Screen+Treat'!AQ56</f>
        <v>0.21</v>
      </c>
      <c r="AR176" s="285">
        <f>'Screen+Treat'!AR56</f>
        <v>0.21</v>
      </c>
      <c r="AS176" s="285">
        <f>'Screen+Treat'!AS56</f>
        <v>0.21</v>
      </c>
      <c r="AT176" s="285">
        <f>'Screen+Treat'!AT56</f>
        <v>0.21</v>
      </c>
      <c r="AU176" s="285">
        <f>'Screen+Treat'!AU56</f>
        <v>0.21</v>
      </c>
      <c r="AV176" s="285">
        <f>'Screen+Treat'!AV56</f>
        <v>0.21</v>
      </c>
      <c r="AW176" s="285">
        <f>'Screen+Treat'!AW56</f>
        <v>0.21</v>
      </c>
      <c r="AX176" s="285">
        <f>'Screen+Treat'!AX56</f>
        <v>0.21</v>
      </c>
      <c r="AY176" s="285">
        <f>'Screen+Treat'!AY56</f>
        <v>0.21</v>
      </c>
      <c r="AZ176" s="285">
        <f>'Screen+Treat'!AZ56</f>
        <v>0.21</v>
      </c>
      <c r="BA176" s="285">
        <f>'Screen+Treat'!BA56</f>
        <v>0.21</v>
      </c>
      <c r="BB176" s="285">
        <f>'Screen+Treat'!BB56</f>
        <v>0.21</v>
      </c>
      <c r="BC176" s="285">
        <f>'Screen+Treat'!BC56</f>
        <v>0.21</v>
      </c>
      <c r="BD176" s="285">
        <f>'Screen+Treat'!BD56</f>
        <v>0.21</v>
      </c>
      <c r="BE176" s="285">
        <f>'Screen+Treat'!BE56</f>
        <v>0.21</v>
      </c>
      <c r="BF176" s="285">
        <f>'Screen+Treat'!BF56</f>
        <v>0.21</v>
      </c>
      <c r="BG176" s="285">
        <f>'Screen+Treat'!BG56</f>
        <v>0.21</v>
      </c>
      <c r="BH176" s="285">
        <f>'Screen+Treat'!BH56</f>
        <v>0.21</v>
      </c>
      <c r="BI176" s="285">
        <f>'Screen+Treat'!BI56</f>
        <v>0.21</v>
      </c>
      <c r="BJ176" s="285">
        <f>'Screen+Treat'!BJ56</f>
        <v>0.21</v>
      </c>
      <c r="BK176" s="285">
        <f>'Screen+Treat'!BK56</f>
        <v>0.21</v>
      </c>
      <c r="BL176" s="285">
        <f>'Screen+Treat'!BL56</f>
        <v>0.21</v>
      </c>
      <c r="BM176" s="285">
        <f>'Screen+Treat'!BM56</f>
        <v>0.21</v>
      </c>
      <c r="BN176" s="285">
        <f>'Screen+Treat'!BN56</f>
        <v>0.21</v>
      </c>
      <c r="BO176" s="285">
        <f>'Screen+Treat'!BO56</f>
        <v>0.21</v>
      </c>
      <c r="BP176" s="285">
        <f>'Screen+Treat'!BP56</f>
        <v>0.21</v>
      </c>
      <c r="BQ176" s="285">
        <f>'Screen+Treat'!BQ56</f>
        <v>0.21</v>
      </c>
      <c r="BR176" s="285">
        <f>'Screen+Treat'!BR56</f>
        <v>0.21</v>
      </c>
      <c r="BS176" s="285">
        <f>'Screen+Treat'!BS56</f>
        <v>0.21</v>
      </c>
      <c r="BT176" s="285">
        <f>'Screen+Treat'!BT56</f>
        <v>0.21</v>
      </c>
      <c r="BU176" s="285">
        <f>'Screen+Treat'!BU56</f>
        <v>0.21</v>
      </c>
      <c r="BV176" s="285">
        <f>'Screen+Treat'!BV56</f>
        <v>0.21</v>
      </c>
      <c r="BW176" s="285">
        <f>'Screen+Treat'!BW56</f>
        <v>0.21</v>
      </c>
      <c r="BX176" s="285">
        <f>'Screen+Treat'!BX56</f>
        <v>0.21</v>
      </c>
      <c r="BY176" s="285">
        <f>'Screen+Treat'!BY56</f>
        <v>0.21</v>
      </c>
      <c r="BZ176" s="285">
        <f>'Screen+Treat'!BZ56</f>
        <v>0.21</v>
      </c>
      <c r="CA176" s="285">
        <f>'Screen+Treat'!CA56</f>
        <v>0.21</v>
      </c>
      <c r="CB176" s="285">
        <f>'Screen+Treat'!CB56</f>
        <v>0.21</v>
      </c>
      <c r="CC176" s="285">
        <f>'Screen+Treat'!CC56</f>
        <v>0.21</v>
      </c>
      <c r="CD176" s="285">
        <f>'Screen+Treat'!CD56</f>
        <v>0.21</v>
      </c>
    </row>
    <row r="177" spans="1:82">
      <c r="A177" s="288"/>
      <c r="B177" s="5"/>
      <c r="C177" s="5"/>
      <c r="D177" s="285"/>
      <c r="E177" s="285"/>
      <c r="F177" s="285"/>
      <c r="G177" s="285"/>
      <c r="H177" s="285"/>
      <c r="I177" s="285"/>
      <c r="J177" s="285"/>
      <c r="K177" s="285"/>
      <c r="L177" s="285"/>
      <c r="M177" s="285"/>
      <c r="N177" s="285"/>
      <c r="O177" s="285"/>
      <c r="P177" s="5"/>
      <c r="Q177" s="5"/>
      <c r="R177" s="5"/>
      <c r="S177" s="5"/>
      <c r="T177" s="5"/>
      <c r="U177" s="5"/>
      <c r="V177" s="5"/>
      <c r="W177" s="5"/>
      <c r="X177" s="5"/>
      <c r="Y177" s="5"/>
      <c r="Z177" s="5"/>
      <c r="AA177" s="5"/>
      <c r="AB177" s="5"/>
      <c r="AC177" s="5"/>
      <c r="AD177" s="5"/>
      <c r="AE177" s="5"/>
      <c r="AF177" s="5"/>
      <c r="AG177" s="5"/>
      <c r="AH177" s="5"/>
      <c r="AI177" s="5"/>
      <c r="AJ177" s="5"/>
      <c r="AK177" s="5"/>
      <c r="AL177" s="5"/>
      <c r="AM177" s="5"/>
      <c r="AN177" s="5"/>
      <c r="AO177" s="5"/>
      <c r="AP177" s="5"/>
      <c r="AQ177" s="5"/>
      <c r="AR177" s="5"/>
      <c r="AS177" s="5"/>
      <c r="AT177" s="5"/>
      <c r="AU177" s="5"/>
      <c r="AV177" s="5"/>
      <c r="AW177" s="5"/>
      <c r="AX177" s="5"/>
      <c r="AY177" s="5"/>
      <c r="AZ177" s="5"/>
      <c r="BA177" s="5"/>
      <c r="BB177" s="5"/>
      <c r="BC177" s="5"/>
      <c r="BD177" s="5"/>
      <c r="BE177" s="5"/>
      <c r="BF177" s="5"/>
      <c r="BG177" s="5"/>
      <c r="BH177" s="5"/>
      <c r="BI177" s="5"/>
      <c r="BJ177" s="5"/>
      <c r="BK177" s="5"/>
      <c r="BL177" s="5"/>
      <c r="BM177" s="5"/>
      <c r="BN177" s="5"/>
      <c r="BO177" s="5"/>
      <c r="BP177" s="5"/>
      <c r="BQ177" s="5"/>
      <c r="BR177" s="5"/>
      <c r="BS177" s="5"/>
      <c r="BT177" s="5"/>
      <c r="BU177" s="5"/>
      <c r="BV177" s="5"/>
      <c r="BW177" s="5"/>
      <c r="BX177" s="5"/>
      <c r="BY177" s="5"/>
      <c r="BZ177" s="5"/>
      <c r="CA177" s="5"/>
      <c r="CB177" s="5"/>
      <c r="CC177" s="5"/>
      <c r="CD177" s="5"/>
    </row>
    <row r="178" spans="1:82">
      <c r="A178" s="286"/>
      <c r="B178" s="285"/>
      <c r="C178" s="285"/>
      <c r="D178" s="285"/>
      <c r="E178" s="285"/>
      <c r="F178" s="285"/>
      <c r="G178" s="285"/>
      <c r="H178" s="285"/>
      <c r="I178" s="285"/>
      <c r="J178" s="285"/>
      <c r="K178" s="285"/>
      <c r="L178" s="285"/>
      <c r="M178" s="285"/>
      <c r="N178" s="285"/>
      <c r="O178" s="285"/>
      <c r="P178" s="285"/>
      <c r="Q178" s="284" t="s">
        <v>169</v>
      </c>
      <c r="R178" s="285"/>
      <c r="S178" s="285"/>
      <c r="T178" s="285"/>
      <c r="U178" s="285"/>
      <c r="V178" s="285"/>
      <c r="W178" s="285"/>
      <c r="X178" s="285"/>
      <c r="Y178" s="285"/>
      <c r="Z178" s="285"/>
      <c r="AA178" s="285"/>
      <c r="AB178" s="285"/>
      <c r="AC178" s="285"/>
      <c r="AD178" s="285"/>
      <c r="AE178" s="285"/>
      <c r="AF178" s="285"/>
      <c r="AG178" s="285"/>
      <c r="AH178" s="285"/>
      <c r="AI178" s="285"/>
      <c r="AJ178" s="285"/>
      <c r="AK178" s="285"/>
      <c r="AL178" s="285"/>
      <c r="AM178" s="285"/>
      <c r="AN178" s="285"/>
      <c r="AO178" s="285"/>
      <c r="AP178" s="285"/>
      <c r="AQ178" s="285"/>
      <c r="AR178" s="285"/>
      <c r="AS178" s="285"/>
      <c r="AT178" s="285"/>
      <c r="AU178" s="285"/>
      <c r="AV178" s="285"/>
      <c r="AW178" s="285"/>
      <c r="AX178" s="285"/>
      <c r="AY178" s="285"/>
      <c r="AZ178" s="285"/>
      <c r="BA178" s="285"/>
      <c r="BB178" s="285"/>
      <c r="BC178" s="285"/>
      <c r="BD178" s="285"/>
      <c r="BE178" s="285"/>
      <c r="BF178" s="285"/>
      <c r="BG178" s="285"/>
      <c r="BH178" s="285"/>
      <c r="BI178" s="285"/>
      <c r="BJ178" s="285"/>
      <c r="BK178" s="285"/>
      <c r="BL178" s="285"/>
      <c r="BM178" s="285"/>
      <c r="BN178" s="285"/>
      <c r="BO178" s="285"/>
      <c r="BP178" s="285"/>
      <c r="BQ178" s="285"/>
      <c r="BR178" s="285"/>
      <c r="BS178" s="285"/>
      <c r="BT178" s="285"/>
      <c r="BU178" s="285"/>
      <c r="BV178" s="285"/>
      <c r="BW178" s="285"/>
      <c r="BX178" s="285"/>
      <c r="BY178" s="285"/>
      <c r="BZ178" s="285"/>
      <c r="CA178" s="285"/>
      <c r="CB178" s="285"/>
      <c r="CC178" s="285"/>
      <c r="CD178" s="285"/>
    </row>
    <row r="179" spans="1:82">
      <c r="A179" s="289" t="s">
        <v>129</v>
      </c>
      <c r="B179" s="5"/>
      <c r="C179" s="5"/>
      <c r="D179" s="5"/>
      <c r="E179" s="5"/>
      <c r="F179" s="5"/>
      <c r="G179" s="5"/>
      <c r="H179" s="5"/>
      <c r="I179" s="5"/>
      <c r="J179" s="5"/>
      <c r="K179" s="5"/>
      <c r="L179" s="5"/>
      <c r="M179" s="5"/>
      <c r="N179" s="5"/>
      <c r="O179" s="5"/>
      <c r="P179" s="5"/>
      <c r="Q179" s="5" t="s">
        <v>221</v>
      </c>
      <c r="R179" s="5"/>
      <c r="S179" s="5"/>
      <c r="T179" s="5"/>
      <c r="U179" s="5"/>
      <c r="V179" s="5"/>
      <c r="W179" s="5"/>
      <c r="X179" s="5"/>
      <c r="Y179" s="5"/>
      <c r="Z179" s="5"/>
      <c r="AA179" s="5"/>
      <c r="AB179" s="5"/>
      <c r="AC179" s="5"/>
      <c r="AD179" s="5"/>
      <c r="AE179" s="5"/>
      <c r="AF179" s="5"/>
      <c r="AG179" s="5"/>
      <c r="AH179" s="5"/>
      <c r="AI179" s="5"/>
      <c r="AJ179" s="5"/>
      <c r="AK179" s="5"/>
      <c r="AL179" s="5"/>
      <c r="AM179" s="5"/>
      <c r="AN179" s="5"/>
      <c r="AO179" s="5"/>
      <c r="AP179" s="5"/>
      <c r="AQ179" s="5"/>
      <c r="AR179" s="5"/>
      <c r="AS179" s="5"/>
      <c r="AT179" s="5"/>
      <c r="AU179" s="5"/>
      <c r="AV179" s="5"/>
      <c r="AW179" s="5"/>
      <c r="AX179" s="5"/>
      <c r="AY179" s="5"/>
      <c r="AZ179" s="5"/>
      <c r="BA179" s="5"/>
      <c r="BB179" s="5"/>
      <c r="BC179" s="5"/>
      <c r="BD179" s="5"/>
      <c r="BE179" s="5"/>
      <c r="BF179" s="5"/>
      <c r="BG179" s="5"/>
      <c r="BH179" s="5"/>
      <c r="BI179" s="5"/>
      <c r="BJ179" s="5"/>
      <c r="BK179" s="5"/>
      <c r="BL179" s="5"/>
      <c r="BM179" s="5"/>
      <c r="BN179" s="5"/>
      <c r="BO179" s="5"/>
      <c r="BP179" s="5"/>
      <c r="BQ179" s="5"/>
      <c r="BR179" s="5"/>
      <c r="BS179" s="5"/>
      <c r="BT179" s="5"/>
      <c r="BU179" s="5"/>
      <c r="BV179" s="5"/>
      <c r="BW179" s="5"/>
      <c r="BX179" s="5"/>
      <c r="BY179" s="5"/>
      <c r="BZ179" s="5"/>
      <c r="CA179" s="5"/>
      <c r="CB179" s="5"/>
      <c r="CC179" s="5"/>
      <c r="CD179" s="5"/>
    </row>
    <row r="180" spans="1:82">
      <c r="A180" s="287" t="s">
        <v>14</v>
      </c>
      <c r="B180" s="285"/>
      <c r="C180" s="285"/>
      <c r="D180" s="285"/>
      <c r="E180" s="285"/>
      <c r="F180" s="285"/>
      <c r="G180" s="285"/>
      <c r="H180" s="285"/>
      <c r="I180" s="285"/>
      <c r="J180" s="285"/>
      <c r="K180" s="285"/>
      <c r="L180" s="285"/>
      <c r="M180" s="285"/>
      <c r="N180" s="285"/>
      <c r="O180" s="285"/>
      <c r="P180" s="285"/>
      <c r="Q180" s="5" t="s">
        <v>222</v>
      </c>
      <c r="R180" s="285"/>
      <c r="S180" s="285"/>
      <c r="T180" s="285"/>
      <c r="U180" s="285"/>
      <c r="V180" s="285"/>
      <c r="W180" s="285"/>
      <c r="X180" s="285"/>
      <c r="Y180" s="285"/>
      <c r="Z180" s="285"/>
      <c r="AA180" s="285"/>
      <c r="AB180" s="285"/>
      <c r="AC180" s="285"/>
      <c r="AD180" s="285"/>
      <c r="AE180" s="285"/>
      <c r="AF180" s="285"/>
      <c r="AG180" s="285"/>
      <c r="AH180" s="285"/>
      <c r="AI180" s="285"/>
      <c r="AJ180" s="285"/>
      <c r="AK180" s="285"/>
      <c r="AL180" s="285"/>
      <c r="AM180" s="285"/>
      <c r="AN180" s="285"/>
      <c r="AO180" s="285"/>
      <c r="AP180" s="285"/>
      <c r="AQ180" s="285"/>
      <c r="AR180" s="285"/>
      <c r="AS180" s="285"/>
      <c r="AT180" s="285"/>
      <c r="AU180" s="285"/>
      <c r="AV180" s="285"/>
      <c r="AW180" s="285"/>
      <c r="AX180" s="285"/>
      <c r="AY180" s="285"/>
      <c r="AZ180" s="285"/>
      <c r="BA180" s="285"/>
      <c r="BB180" s="285"/>
      <c r="BC180" s="285"/>
      <c r="BD180" s="285"/>
      <c r="BE180" s="285"/>
      <c r="BF180" s="285"/>
      <c r="BG180" s="285"/>
      <c r="BH180" s="285"/>
      <c r="BI180" s="285"/>
      <c r="BJ180" s="285"/>
      <c r="BK180" s="285"/>
      <c r="BL180" s="285"/>
      <c r="BM180" s="285"/>
      <c r="BN180" s="285"/>
      <c r="BO180" s="285"/>
      <c r="BP180" s="285"/>
      <c r="BQ180" s="285"/>
      <c r="BR180" s="285"/>
      <c r="BS180" s="285"/>
      <c r="BT180" s="285"/>
      <c r="BU180" s="285"/>
      <c r="BV180" s="285"/>
      <c r="BW180" s="285"/>
      <c r="BX180" s="285"/>
      <c r="BY180" s="285"/>
      <c r="BZ180" s="285"/>
      <c r="CA180" s="285"/>
      <c r="CB180" s="285"/>
      <c r="CC180" s="285"/>
      <c r="CD180" s="285"/>
    </row>
    <row r="181" spans="1:82">
      <c r="A181" s="285" t="s">
        <v>245</v>
      </c>
      <c r="B181" s="290">
        <f>'Screen+Treat'!B61</f>
        <v>0</v>
      </c>
      <c r="C181" s="290">
        <f>'Screen+Treat'!C61</f>
        <v>0</v>
      </c>
      <c r="D181" s="290">
        <f>'Screen+Treat'!D61</f>
        <v>0</v>
      </c>
      <c r="E181" s="290">
        <f>'Screen+Treat'!E61</f>
        <v>0</v>
      </c>
      <c r="F181" s="290">
        <f>'Screen+Treat'!F61</f>
        <v>0</v>
      </c>
      <c r="G181" s="290">
        <f>'Screen+Treat'!G61</f>
        <v>0</v>
      </c>
      <c r="H181" s="290">
        <f>'Screen+Treat'!H61</f>
        <v>0</v>
      </c>
      <c r="I181" s="290">
        <f>'Screen+Treat'!I61</f>
        <v>0</v>
      </c>
      <c r="J181" s="290">
        <f>'Screen+Treat'!J61</f>
        <v>0</v>
      </c>
      <c r="K181" s="290">
        <f>'Screen+Treat'!K61</f>
        <v>0</v>
      </c>
      <c r="L181" s="290">
        <f>'Screen+Treat'!L61</f>
        <v>0</v>
      </c>
      <c r="M181" s="290">
        <f>'Screen+Treat'!M61</f>
        <v>0</v>
      </c>
      <c r="N181" s="290">
        <f>'Screen+Treat'!N61</f>
        <v>0</v>
      </c>
      <c r="O181" s="290">
        <f>'Screen+Treat'!O61</f>
        <v>0</v>
      </c>
      <c r="P181" s="290">
        <f>'Screen+Treat'!P61</f>
        <v>0</v>
      </c>
      <c r="Q181" s="290">
        <f>'Screen+Treat'!Q61</f>
        <v>0</v>
      </c>
      <c r="R181" s="290">
        <f>'Screen+Treat'!R61</f>
        <v>0</v>
      </c>
      <c r="S181" s="290">
        <f>'Screen+Treat'!S61</f>
        <v>0</v>
      </c>
      <c r="T181" s="290">
        <f>'Screen+Treat'!T61</f>
        <v>0</v>
      </c>
      <c r="U181" s="290">
        <f>'Screen+Treat'!U61</f>
        <v>0</v>
      </c>
      <c r="V181" s="290">
        <f>'Screen+Treat'!V61</f>
        <v>0</v>
      </c>
      <c r="W181" s="290">
        <f>'Screen+Treat'!W61</f>
        <v>0</v>
      </c>
      <c r="X181" s="290">
        <f>'Screen+Treat'!X61</f>
        <v>0</v>
      </c>
      <c r="Y181" s="290">
        <f>'Screen+Treat'!Y61</f>
        <v>0</v>
      </c>
      <c r="Z181" s="290">
        <f>'Screen+Treat'!Z61</f>
        <v>0</v>
      </c>
      <c r="AA181" s="290">
        <f>'Screen+Treat'!AA61</f>
        <v>0</v>
      </c>
      <c r="AB181" s="290">
        <f>'Screen+Treat'!AB61</f>
        <v>0</v>
      </c>
      <c r="AC181" s="290">
        <f>'Screen+Treat'!AC61</f>
        <v>0</v>
      </c>
      <c r="AD181" s="290">
        <f>'Screen+Treat'!AD61</f>
        <v>0</v>
      </c>
      <c r="AE181" s="290">
        <f>'Screen+Treat'!AE61</f>
        <v>0</v>
      </c>
      <c r="AF181" s="290">
        <f>'Screen+Treat'!AF61</f>
        <v>0</v>
      </c>
      <c r="AG181" s="290">
        <f>'Screen+Treat'!AG61</f>
        <v>0</v>
      </c>
      <c r="AH181" s="290">
        <f>'Screen+Treat'!AH61</f>
        <v>0</v>
      </c>
      <c r="AI181" s="290">
        <f>'Screen+Treat'!AI61</f>
        <v>0</v>
      </c>
      <c r="AJ181" s="290">
        <f>'Screen+Treat'!AJ61</f>
        <v>0</v>
      </c>
      <c r="AK181" s="290">
        <f>'Screen+Treat'!AK61</f>
        <v>0</v>
      </c>
      <c r="AL181" s="290">
        <f>'Screen+Treat'!AL61</f>
        <v>0</v>
      </c>
      <c r="AM181" s="290">
        <f>'Screen+Treat'!AM61</f>
        <v>0</v>
      </c>
      <c r="AN181" s="290">
        <f>'Screen+Treat'!AN61</f>
        <v>0</v>
      </c>
      <c r="AO181" s="290">
        <f>'Screen+Treat'!AO61</f>
        <v>0</v>
      </c>
      <c r="AP181" s="290">
        <f>'Screen+Treat'!AP61</f>
        <v>0</v>
      </c>
      <c r="AQ181" s="290">
        <f>'Screen+Treat'!AQ61</f>
        <v>0</v>
      </c>
      <c r="AR181" s="290">
        <f>'Screen+Treat'!AR61</f>
        <v>0</v>
      </c>
      <c r="AS181" s="290">
        <f>'Screen+Treat'!AS61</f>
        <v>0</v>
      </c>
      <c r="AT181" s="290">
        <f>'Screen+Treat'!AT61</f>
        <v>0</v>
      </c>
      <c r="AU181" s="290">
        <f>'Screen+Treat'!AU61</f>
        <v>0</v>
      </c>
      <c r="AV181" s="290">
        <f>'Screen+Treat'!AV61</f>
        <v>0</v>
      </c>
      <c r="AW181" s="290">
        <f>'Screen+Treat'!AW61</f>
        <v>0</v>
      </c>
      <c r="AX181" s="290">
        <f>'Screen+Treat'!AX61</f>
        <v>0</v>
      </c>
      <c r="AY181" s="290">
        <f>'Screen+Treat'!AY61</f>
        <v>0</v>
      </c>
      <c r="AZ181" s="290">
        <f>'Screen+Treat'!AZ61</f>
        <v>0</v>
      </c>
      <c r="BA181" s="290">
        <f>'Screen+Treat'!BA61</f>
        <v>0</v>
      </c>
      <c r="BB181" s="290">
        <f>'Screen+Treat'!BB61</f>
        <v>0</v>
      </c>
      <c r="BC181" s="290">
        <f>'Screen+Treat'!BC61</f>
        <v>0</v>
      </c>
      <c r="BD181" s="290">
        <f>'Screen+Treat'!BD61</f>
        <v>0</v>
      </c>
      <c r="BE181" s="290">
        <f>'Screen+Treat'!BE61</f>
        <v>0</v>
      </c>
      <c r="BF181" s="290">
        <f>'Screen+Treat'!BF61</f>
        <v>0</v>
      </c>
      <c r="BG181" s="290">
        <f>'Screen+Treat'!BG61</f>
        <v>0</v>
      </c>
      <c r="BH181" s="290">
        <f>'Screen+Treat'!BH61</f>
        <v>0</v>
      </c>
      <c r="BI181" s="290">
        <f>'Screen+Treat'!BI61</f>
        <v>0</v>
      </c>
      <c r="BJ181" s="290">
        <f>'Screen+Treat'!BJ61</f>
        <v>0</v>
      </c>
      <c r="BK181" s="290">
        <f>'Screen+Treat'!BK61</f>
        <v>0</v>
      </c>
      <c r="BL181" s="290">
        <f>'Screen+Treat'!BL61</f>
        <v>0</v>
      </c>
      <c r="BM181" s="290">
        <f>'Screen+Treat'!BM61</f>
        <v>0</v>
      </c>
      <c r="BN181" s="290">
        <f>'Screen+Treat'!BN61</f>
        <v>0</v>
      </c>
      <c r="BO181" s="290">
        <f>'Screen+Treat'!BO61</f>
        <v>0</v>
      </c>
      <c r="BP181" s="290">
        <f>'Screen+Treat'!BP61</f>
        <v>0</v>
      </c>
      <c r="BQ181" s="290">
        <f>'Screen+Treat'!BQ61</f>
        <v>0</v>
      </c>
      <c r="BR181" s="290">
        <f>'Screen+Treat'!BR61</f>
        <v>0</v>
      </c>
      <c r="BS181" s="290">
        <f>'Screen+Treat'!BS61</f>
        <v>0</v>
      </c>
      <c r="BT181" s="290">
        <f>'Screen+Treat'!BT61</f>
        <v>0</v>
      </c>
      <c r="BU181" s="290">
        <f>'Screen+Treat'!BU61</f>
        <v>0</v>
      </c>
      <c r="BV181" s="290">
        <f>'Screen+Treat'!BV61</f>
        <v>0</v>
      </c>
      <c r="BW181" s="290">
        <f>'Screen+Treat'!BW61</f>
        <v>0</v>
      </c>
      <c r="BX181" s="290">
        <f>'Screen+Treat'!BX61</f>
        <v>0</v>
      </c>
      <c r="BY181" s="290">
        <f>'Screen+Treat'!BY61</f>
        <v>0</v>
      </c>
      <c r="BZ181" s="290">
        <f>'Screen+Treat'!BZ61</f>
        <v>0</v>
      </c>
      <c r="CA181" s="290">
        <f>'Screen+Treat'!CA61</f>
        <v>0</v>
      </c>
      <c r="CB181" s="290">
        <f>'Screen+Treat'!CB61</f>
        <v>0</v>
      </c>
      <c r="CC181" s="290">
        <f>'Screen+Treat'!CC61</f>
        <v>0</v>
      </c>
      <c r="CD181" s="290">
        <f>'Screen+Treat'!CD61</f>
        <v>0</v>
      </c>
    </row>
    <row r="182" spans="1:82">
      <c r="A182" s="285" t="s">
        <v>23</v>
      </c>
      <c r="B182" s="290">
        <f>'Screen+Treat'!B62</f>
        <v>0</v>
      </c>
      <c r="C182" s="290">
        <f>'Screen+Treat'!C62</f>
        <v>0</v>
      </c>
      <c r="D182" s="290">
        <f>'Screen+Treat'!D62</f>
        <v>0</v>
      </c>
      <c r="E182" s="290">
        <f>'Screen+Treat'!E62</f>
        <v>0</v>
      </c>
      <c r="F182" s="290">
        <f>'Screen+Treat'!F62</f>
        <v>0</v>
      </c>
      <c r="G182" s="290">
        <f>'Screen+Treat'!G62</f>
        <v>0</v>
      </c>
      <c r="H182" s="290">
        <f>'Screen+Treat'!H62</f>
        <v>0</v>
      </c>
      <c r="I182" s="290">
        <f>'Screen+Treat'!I62</f>
        <v>0</v>
      </c>
      <c r="J182" s="290">
        <f>'Screen+Treat'!J62</f>
        <v>0</v>
      </c>
      <c r="K182" s="290">
        <f>'Screen+Treat'!K62</f>
        <v>0</v>
      </c>
      <c r="L182" s="290">
        <f>'Screen+Treat'!L62</f>
        <v>0</v>
      </c>
      <c r="M182" s="290">
        <f>'Screen+Treat'!M62</f>
        <v>0</v>
      </c>
      <c r="N182" s="290">
        <f>'Screen+Treat'!N62</f>
        <v>0</v>
      </c>
      <c r="O182" s="290">
        <f>'Screen+Treat'!O62</f>
        <v>0</v>
      </c>
      <c r="P182" s="290">
        <f>'Screen+Treat'!P62</f>
        <v>0</v>
      </c>
      <c r="Q182" s="290">
        <f>'Screen+Treat'!Q62</f>
        <v>0</v>
      </c>
      <c r="R182" s="290">
        <f>'Screen+Treat'!R62</f>
        <v>0</v>
      </c>
      <c r="S182" s="290">
        <f>'Screen+Treat'!S62</f>
        <v>0</v>
      </c>
      <c r="T182" s="290">
        <f>'Screen+Treat'!T62</f>
        <v>0</v>
      </c>
      <c r="U182" s="290">
        <f>'Screen+Treat'!U62</f>
        <v>0</v>
      </c>
      <c r="V182" s="290">
        <f>'Screen+Treat'!V62</f>
        <v>0</v>
      </c>
      <c r="W182" s="290">
        <f>'Screen+Treat'!W62</f>
        <v>0</v>
      </c>
      <c r="X182" s="290">
        <f>'Screen+Treat'!X62</f>
        <v>0</v>
      </c>
      <c r="Y182" s="290">
        <f>'Screen+Treat'!Y62</f>
        <v>0</v>
      </c>
      <c r="Z182" s="290">
        <f>'Screen+Treat'!Z62</f>
        <v>0</v>
      </c>
      <c r="AA182" s="290">
        <f>'Screen+Treat'!AA62</f>
        <v>0</v>
      </c>
      <c r="AB182" s="290">
        <f>'Screen+Treat'!AB62</f>
        <v>0</v>
      </c>
      <c r="AC182" s="290">
        <f>'Screen+Treat'!AC62</f>
        <v>0</v>
      </c>
      <c r="AD182" s="290">
        <f>'Screen+Treat'!AD62</f>
        <v>0</v>
      </c>
      <c r="AE182" s="290">
        <f>'Screen+Treat'!AE62</f>
        <v>0</v>
      </c>
      <c r="AF182" s="290">
        <f>'Screen+Treat'!AF62</f>
        <v>0</v>
      </c>
      <c r="AG182" s="290">
        <f>'Screen+Treat'!AG62</f>
        <v>0</v>
      </c>
      <c r="AH182" s="290">
        <f>'Screen+Treat'!AH62</f>
        <v>0</v>
      </c>
      <c r="AI182" s="290">
        <f>'Screen+Treat'!AI62</f>
        <v>0</v>
      </c>
      <c r="AJ182" s="290">
        <f>'Screen+Treat'!AJ62</f>
        <v>0</v>
      </c>
      <c r="AK182" s="290">
        <f>'Screen+Treat'!AK62</f>
        <v>0</v>
      </c>
      <c r="AL182" s="290">
        <f>'Screen+Treat'!AL62</f>
        <v>0</v>
      </c>
      <c r="AM182" s="290">
        <f>'Screen+Treat'!AM62</f>
        <v>0</v>
      </c>
      <c r="AN182" s="290">
        <f>'Screen+Treat'!AN62</f>
        <v>0</v>
      </c>
      <c r="AO182" s="290">
        <f>'Screen+Treat'!AO62</f>
        <v>0</v>
      </c>
      <c r="AP182" s="290">
        <f>'Screen+Treat'!AP62</f>
        <v>0</v>
      </c>
      <c r="AQ182" s="290">
        <f>'Screen+Treat'!AQ62</f>
        <v>0</v>
      </c>
      <c r="AR182" s="290">
        <f>'Screen+Treat'!AR62</f>
        <v>0</v>
      </c>
      <c r="AS182" s="290">
        <f>'Screen+Treat'!AS62</f>
        <v>0</v>
      </c>
      <c r="AT182" s="290">
        <f>'Screen+Treat'!AT62</f>
        <v>0</v>
      </c>
      <c r="AU182" s="290">
        <f>'Screen+Treat'!AU62</f>
        <v>0</v>
      </c>
      <c r="AV182" s="290">
        <f>'Screen+Treat'!AV62</f>
        <v>0</v>
      </c>
      <c r="AW182" s="290">
        <f>'Screen+Treat'!AW62</f>
        <v>0</v>
      </c>
      <c r="AX182" s="290">
        <f>'Screen+Treat'!AX62</f>
        <v>0</v>
      </c>
      <c r="AY182" s="290">
        <f>'Screen+Treat'!AY62</f>
        <v>0</v>
      </c>
      <c r="AZ182" s="290">
        <f>'Screen+Treat'!AZ62</f>
        <v>0</v>
      </c>
      <c r="BA182" s="290">
        <f>'Screen+Treat'!BA62</f>
        <v>0</v>
      </c>
      <c r="BB182" s="290">
        <f>'Screen+Treat'!BB62</f>
        <v>0</v>
      </c>
      <c r="BC182" s="290">
        <f>'Screen+Treat'!BC62</f>
        <v>0</v>
      </c>
      <c r="BD182" s="290">
        <f>'Screen+Treat'!BD62</f>
        <v>0</v>
      </c>
      <c r="BE182" s="290">
        <f>'Screen+Treat'!BE62</f>
        <v>0</v>
      </c>
      <c r="BF182" s="290">
        <f>'Screen+Treat'!BF62</f>
        <v>0</v>
      </c>
      <c r="BG182" s="290">
        <f>'Screen+Treat'!BG62</f>
        <v>0</v>
      </c>
      <c r="BH182" s="290">
        <f>'Screen+Treat'!BH62</f>
        <v>0</v>
      </c>
      <c r="BI182" s="290">
        <f>'Screen+Treat'!BI62</f>
        <v>0</v>
      </c>
      <c r="BJ182" s="290">
        <f>'Screen+Treat'!BJ62</f>
        <v>0</v>
      </c>
      <c r="BK182" s="290">
        <f>'Screen+Treat'!BK62</f>
        <v>0</v>
      </c>
      <c r="BL182" s="290">
        <f>'Screen+Treat'!BL62</f>
        <v>0</v>
      </c>
      <c r="BM182" s="290">
        <f>'Screen+Treat'!BM62</f>
        <v>0</v>
      </c>
      <c r="BN182" s="290">
        <f>'Screen+Treat'!BN62</f>
        <v>0</v>
      </c>
      <c r="BO182" s="290">
        <f>'Screen+Treat'!BO62</f>
        <v>0</v>
      </c>
      <c r="BP182" s="290">
        <f>'Screen+Treat'!BP62</f>
        <v>0</v>
      </c>
      <c r="BQ182" s="290">
        <f>'Screen+Treat'!BQ62</f>
        <v>0</v>
      </c>
      <c r="BR182" s="290">
        <f>'Screen+Treat'!BR62</f>
        <v>0</v>
      </c>
      <c r="BS182" s="290">
        <f>'Screen+Treat'!BS62</f>
        <v>0</v>
      </c>
      <c r="BT182" s="290">
        <f>'Screen+Treat'!BT62</f>
        <v>0</v>
      </c>
      <c r="BU182" s="290">
        <f>'Screen+Treat'!BU62</f>
        <v>0</v>
      </c>
      <c r="BV182" s="290">
        <f>'Screen+Treat'!BV62</f>
        <v>0</v>
      </c>
      <c r="BW182" s="290">
        <f>'Screen+Treat'!BW62</f>
        <v>0</v>
      </c>
      <c r="BX182" s="290">
        <f>'Screen+Treat'!BX62</f>
        <v>0</v>
      </c>
      <c r="BY182" s="290">
        <f>'Screen+Treat'!BY62</f>
        <v>0</v>
      </c>
      <c r="BZ182" s="290">
        <f>'Screen+Treat'!BZ62</f>
        <v>0</v>
      </c>
      <c r="CA182" s="290">
        <f>'Screen+Treat'!CA62</f>
        <v>0</v>
      </c>
      <c r="CB182" s="290">
        <f>'Screen+Treat'!CB62</f>
        <v>0</v>
      </c>
      <c r="CC182" s="290">
        <f>'Screen+Treat'!CC62</f>
        <v>0</v>
      </c>
      <c r="CD182" s="290">
        <f>'Screen+Treat'!CD62</f>
        <v>0</v>
      </c>
    </row>
    <row r="183" spans="1:82">
      <c r="A183" s="285" t="s">
        <v>52</v>
      </c>
      <c r="B183" s="290">
        <f>'Screen+Treat'!B63</f>
        <v>0</v>
      </c>
      <c r="C183" s="290">
        <f>'Screen+Treat'!C63</f>
        <v>0</v>
      </c>
      <c r="D183" s="290">
        <f>'Screen+Treat'!D63</f>
        <v>0</v>
      </c>
      <c r="E183" s="290">
        <f>'Screen+Treat'!E63</f>
        <v>0</v>
      </c>
      <c r="F183" s="290">
        <f>'Screen+Treat'!F63</f>
        <v>0</v>
      </c>
      <c r="G183" s="290">
        <f>'Screen+Treat'!G63</f>
        <v>0</v>
      </c>
      <c r="H183" s="290">
        <f>'Screen+Treat'!H63</f>
        <v>0</v>
      </c>
      <c r="I183" s="290">
        <f>'Screen+Treat'!I63</f>
        <v>0</v>
      </c>
      <c r="J183" s="290">
        <f>'Screen+Treat'!J63</f>
        <v>0</v>
      </c>
      <c r="K183" s="290">
        <f>'Screen+Treat'!K63</f>
        <v>0</v>
      </c>
      <c r="L183" s="290">
        <f>'Screen+Treat'!L63</f>
        <v>0</v>
      </c>
      <c r="M183" s="290">
        <f>'Screen+Treat'!M63</f>
        <v>0</v>
      </c>
      <c r="N183" s="290">
        <f>'Screen+Treat'!N63</f>
        <v>0</v>
      </c>
      <c r="O183" s="290">
        <f>'Screen+Treat'!O63</f>
        <v>0</v>
      </c>
      <c r="P183" s="290">
        <f>'Screen+Treat'!P63</f>
        <v>0</v>
      </c>
      <c r="Q183" s="290">
        <f>'Screen+Treat'!Q63</f>
        <v>0</v>
      </c>
      <c r="R183" s="290">
        <f>'Screen+Treat'!R63</f>
        <v>0</v>
      </c>
      <c r="S183" s="290">
        <f>'Screen+Treat'!S63</f>
        <v>0</v>
      </c>
      <c r="T183" s="290">
        <f>'Screen+Treat'!T63</f>
        <v>0</v>
      </c>
      <c r="U183" s="290">
        <f>'Screen+Treat'!U63</f>
        <v>0</v>
      </c>
      <c r="V183" s="290">
        <f>'Screen+Treat'!V63</f>
        <v>0</v>
      </c>
      <c r="W183" s="290">
        <f>'Screen+Treat'!W63</f>
        <v>0</v>
      </c>
      <c r="X183" s="290">
        <f>'Screen+Treat'!X63</f>
        <v>0</v>
      </c>
      <c r="Y183" s="290">
        <f>'Screen+Treat'!Y63</f>
        <v>0</v>
      </c>
      <c r="Z183" s="290">
        <f>'Screen+Treat'!Z63</f>
        <v>0</v>
      </c>
      <c r="AA183" s="290">
        <f>'Screen+Treat'!AA63</f>
        <v>0</v>
      </c>
      <c r="AB183" s="290">
        <f>'Screen+Treat'!AB63</f>
        <v>0</v>
      </c>
      <c r="AC183" s="290">
        <f>'Screen+Treat'!AC63</f>
        <v>0</v>
      </c>
      <c r="AD183" s="290">
        <f>'Screen+Treat'!AD63</f>
        <v>0</v>
      </c>
      <c r="AE183" s="290">
        <f>'Screen+Treat'!AE63</f>
        <v>0</v>
      </c>
      <c r="AF183" s="290">
        <f>'Screen+Treat'!AF63</f>
        <v>0</v>
      </c>
      <c r="AG183" s="290">
        <f>'Screen+Treat'!AG63</f>
        <v>0</v>
      </c>
      <c r="AH183" s="290">
        <f>'Screen+Treat'!AH63</f>
        <v>0</v>
      </c>
      <c r="AI183" s="290">
        <f>'Screen+Treat'!AI63</f>
        <v>0</v>
      </c>
      <c r="AJ183" s="290">
        <f>'Screen+Treat'!AJ63</f>
        <v>0</v>
      </c>
      <c r="AK183" s="290">
        <f>'Screen+Treat'!AK63</f>
        <v>0</v>
      </c>
      <c r="AL183" s="290">
        <f>'Screen+Treat'!AL63</f>
        <v>0</v>
      </c>
      <c r="AM183" s="290">
        <f>'Screen+Treat'!AM63</f>
        <v>0</v>
      </c>
      <c r="AN183" s="290">
        <f>'Screen+Treat'!AN63</f>
        <v>0</v>
      </c>
      <c r="AO183" s="290">
        <f>'Screen+Treat'!AO63</f>
        <v>0</v>
      </c>
      <c r="AP183" s="290">
        <f>'Screen+Treat'!AP63</f>
        <v>0</v>
      </c>
      <c r="AQ183" s="290">
        <f>'Screen+Treat'!AQ63</f>
        <v>0</v>
      </c>
      <c r="AR183" s="290">
        <f>'Screen+Treat'!AR63</f>
        <v>0</v>
      </c>
      <c r="AS183" s="290">
        <f>'Screen+Treat'!AS63</f>
        <v>0</v>
      </c>
      <c r="AT183" s="290">
        <f>'Screen+Treat'!AT63</f>
        <v>0</v>
      </c>
      <c r="AU183" s="290">
        <f>'Screen+Treat'!AU63</f>
        <v>0</v>
      </c>
      <c r="AV183" s="290">
        <f>'Screen+Treat'!AV63</f>
        <v>0</v>
      </c>
      <c r="AW183" s="290">
        <f>'Screen+Treat'!AW63</f>
        <v>0</v>
      </c>
      <c r="AX183" s="290">
        <f>'Screen+Treat'!AX63</f>
        <v>0</v>
      </c>
      <c r="AY183" s="290">
        <f>'Screen+Treat'!AY63</f>
        <v>0</v>
      </c>
      <c r="AZ183" s="290">
        <f>'Screen+Treat'!AZ63</f>
        <v>0</v>
      </c>
      <c r="BA183" s="290">
        <f>'Screen+Treat'!BA63</f>
        <v>0</v>
      </c>
      <c r="BB183" s="290">
        <f>'Screen+Treat'!BB63</f>
        <v>0</v>
      </c>
      <c r="BC183" s="290">
        <f>'Screen+Treat'!BC63</f>
        <v>0</v>
      </c>
      <c r="BD183" s="290">
        <f>'Screen+Treat'!BD63</f>
        <v>0</v>
      </c>
      <c r="BE183" s="290">
        <f>'Screen+Treat'!BE63</f>
        <v>0</v>
      </c>
      <c r="BF183" s="290">
        <f>'Screen+Treat'!BF63</f>
        <v>0</v>
      </c>
      <c r="BG183" s="290">
        <f>'Screen+Treat'!BG63</f>
        <v>0</v>
      </c>
      <c r="BH183" s="290">
        <f>'Screen+Treat'!BH63</f>
        <v>0</v>
      </c>
      <c r="BI183" s="290">
        <f>'Screen+Treat'!BI63</f>
        <v>0</v>
      </c>
      <c r="BJ183" s="290">
        <f>'Screen+Treat'!BJ63</f>
        <v>0</v>
      </c>
      <c r="BK183" s="290">
        <f>'Screen+Treat'!BK63</f>
        <v>0</v>
      </c>
      <c r="BL183" s="290">
        <f>'Screen+Treat'!BL63</f>
        <v>0</v>
      </c>
      <c r="BM183" s="290">
        <f>'Screen+Treat'!BM63</f>
        <v>0</v>
      </c>
      <c r="BN183" s="290">
        <f>'Screen+Treat'!BN63</f>
        <v>0</v>
      </c>
      <c r="BO183" s="290">
        <f>'Screen+Treat'!BO63</f>
        <v>0</v>
      </c>
      <c r="BP183" s="290">
        <f>'Screen+Treat'!BP63</f>
        <v>0</v>
      </c>
      <c r="BQ183" s="290">
        <f>'Screen+Treat'!BQ63</f>
        <v>0</v>
      </c>
      <c r="BR183" s="290">
        <f>'Screen+Treat'!BR63</f>
        <v>0</v>
      </c>
      <c r="BS183" s="290">
        <f>'Screen+Treat'!BS63</f>
        <v>0</v>
      </c>
      <c r="BT183" s="290">
        <f>'Screen+Treat'!BT63</f>
        <v>0</v>
      </c>
      <c r="BU183" s="290">
        <f>'Screen+Treat'!BU63</f>
        <v>0</v>
      </c>
      <c r="BV183" s="290">
        <f>'Screen+Treat'!BV63</f>
        <v>0</v>
      </c>
      <c r="BW183" s="290">
        <f>'Screen+Treat'!BW63</f>
        <v>0</v>
      </c>
      <c r="BX183" s="290">
        <f>'Screen+Treat'!BX63</f>
        <v>0</v>
      </c>
      <c r="BY183" s="290">
        <f>'Screen+Treat'!BY63</f>
        <v>0</v>
      </c>
      <c r="BZ183" s="290">
        <f>'Screen+Treat'!BZ63</f>
        <v>0</v>
      </c>
      <c r="CA183" s="290">
        <f>'Screen+Treat'!CA63</f>
        <v>0</v>
      </c>
      <c r="CB183" s="290">
        <f>'Screen+Treat'!CB63</f>
        <v>0</v>
      </c>
      <c r="CC183" s="290">
        <f>'Screen+Treat'!CC63</f>
        <v>0</v>
      </c>
      <c r="CD183" s="290">
        <f>'Screen+Treat'!CD63</f>
        <v>0</v>
      </c>
    </row>
    <row r="184" spans="1:82" s="136" customFormat="1">
      <c r="A184" s="155"/>
      <c r="B184" s="327"/>
      <c r="C184" s="327"/>
      <c r="D184" s="327"/>
      <c r="E184" s="327"/>
      <c r="F184" s="327"/>
      <c r="G184" s="327"/>
      <c r="H184" s="327"/>
      <c r="I184" s="327"/>
      <c r="J184" s="327"/>
      <c r="K184" s="327"/>
      <c r="L184" s="327"/>
      <c r="M184" s="327"/>
      <c r="N184" s="327"/>
      <c r="O184" s="327"/>
      <c r="P184" s="327"/>
      <c r="Q184" s="327"/>
      <c r="R184" s="327"/>
      <c r="S184" s="327"/>
      <c r="T184" s="327"/>
      <c r="U184" s="327"/>
      <c r="V184" s="327"/>
      <c r="W184" s="327"/>
      <c r="X184" s="327"/>
      <c r="Y184" s="327"/>
      <c r="Z184" s="327"/>
      <c r="AA184" s="327"/>
      <c r="AB184" s="327"/>
      <c r="AC184" s="327"/>
      <c r="AD184" s="327"/>
      <c r="AE184" s="327"/>
      <c r="AF184" s="327"/>
      <c r="AG184" s="327"/>
      <c r="AH184" s="327"/>
      <c r="AI184" s="327"/>
      <c r="AJ184" s="327"/>
      <c r="AK184" s="327"/>
      <c r="AL184" s="327"/>
      <c r="AM184" s="327"/>
      <c r="AN184" s="327"/>
      <c r="AO184" s="327"/>
      <c r="AP184" s="327"/>
      <c r="AQ184" s="327"/>
      <c r="AR184" s="327"/>
      <c r="AS184" s="327"/>
      <c r="AT184" s="327"/>
      <c r="AU184" s="327"/>
      <c r="AV184" s="327"/>
      <c r="AW184" s="327"/>
      <c r="AX184" s="327"/>
      <c r="AY184" s="327"/>
      <c r="AZ184" s="327"/>
      <c r="BA184" s="327"/>
      <c r="BB184" s="327"/>
      <c r="BC184" s="327"/>
      <c r="BD184" s="327"/>
      <c r="BE184" s="327"/>
      <c r="BF184" s="327"/>
      <c r="BG184" s="327"/>
      <c r="BH184" s="327"/>
      <c r="BI184" s="327"/>
      <c r="BJ184" s="327"/>
      <c r="BK184" s="327"/>
      <c r="BL184" s="327"/>
      <c r="BM184" s="327"/>
      <c r="BN184" s="327"/>
      <c r="BO184" s="327"/>
      <c r="BP184" s="327"/>
      <c r="BQ184" s="327"/>
      <c r="BR184" s="327"/>
      <c r="BS184" s="327"/>
      <c r="BT184" s="327"/>
      <c r="BU184" s="327"/>
      <c r="BV184" s="327"/>
      <c r="BW184" s="327"/>
      <c r="BX184" s="327"/>
      <c r="BY184" s="327"/>
      <c r="BZ184" s="327"/>
      <c r="CA184" s="327"/>
      <c r="CB184" s="327"/>
      <c r="CC184" s="327"/>
      <c r="CD184" s="327"/>
    </row>
    <row r="185" spans="1:82" s="136" customFormat="1">
      <c r="A185" s="157" t="s">
        <v>17</v>
      </c>
      <c r="B185" s="327"/>
      <c r="C185" s="327"/>
      <c r="D185" s="327"/>
      <c r="E185" s="327"/>
      <c r="F185" s="327"/>
      <c r="G185" s="327"/>
      <c r="H185" s="327"/>
      <c r="I185" s="327"/>
      <c r="J185" s="327"/>
      <c r="K185" s="327"/>
      <c r="L185" s="327"/>
      <c r="M185" s="327"/>
      <c r="N185" s="327"/>
      <c r="O185" s="327"/>
      <c r="P185" s="327"/>
      <c r="Q185" s="327"/>
      <c r="R185" s="327"/>
      <c r="S185" s="327"/>
      <c r="T185" s="327"/>
      <c r="U185" s="327"/>
      <c r="V185" s="327"/>
      <c r="W185" s="327"/>
      <c r="X185" s="327"/>
      <c r="Y185" s="327"/>
      <c r="Z185" s="327"/>
      <c r="AA185" s="327"/>
      <c r="AB185" s="327"/>
      <c r="AC185" s="327"/>
      <c r="AD185" s="327"/>
      <c r="AE185" s="327"/>
      <c r="AF185" s="327"/>
      <c r="AG185" s="327"/>
      <c r="AH185" s="327"/>
      <c r="AI185" s="327"/>
      <c r="AJ185" s="327"/>
      <c r="AK185" s="327"/>
      <c r="AL185" s="327"/>
      <c r="AM185" s="327"/>
      <c r="AN185" s="327"/>
      <c r="AO185" s="327"/>
      <c r="AP185" s="327"/>
      <c r="AQ185" s="327"/>
      <c r="AR185" s="327"/>
      <c r="AS185" s="327"/>
      <c r="AT185" s="327"/>
      <c r="AU185" s="327"/>
      <c r="AV185" s="327"/>
      <c r="AW185" s="327"/>
      <c r="AX185" s="327"/>
      <c r="AY185" s="327"/>
      <c r="AZ185" s="327"/>
      <c r="BA185" s="327"/>
      <c r="BB185" s="327"/>
      <c r="BC185" s="327"/>
      <c r="BD185" s="327"/>
      <c r="BE185" s="327"/>
      <c r="BF185" s="327"/>
      <c r="BG185" s="327"/>
      <c r="BH185" s="327"/>
      <c r="BI185" s="327"/>
      <c r="BJ185" s="327"/>
      <c r="BK185" s="327"/>
      <c r="BL185" s="327"/>
      <c r="BM185" s="327"/>
      <c r="BN185" s="327"/>
      <c r="BO185" s="327"/>
      <c r="BP185" s="327"/>
      <c r="BQ185" s="327"/>
      <c r="BR185" s="327"/>
      <c r="BS185" s="327"/>
      <c r="BT185" s="327"/>
      <c r="BU185" s="327"/>
      <c r="BV185" s="327"/>
      <c r="BW185" s="327"/>
      <c r="BX185" s="327"/>
      <c r="BY185" s="327"/>
      <c r="BZ185" s="327"/>
      <c r="CA185" s="327"/>
      <c r="CB185" s="327"/>
      <c r="CC185" s="327"/>
      <c r="CD185" s="327"/>
    </row>
    <row r="186" spans="1:82">
      <c r="A186" s="285" t="s">
        <v>26</v>
      </c>
      <c r="B186" s="290">
        <f>'Screen+Treat'!B66</f>
        <v>0</v>
      </c>
      <c r="C186" s="290">
        <f>'Screen+Treat'!C66</f>
        <v>0</v>
      </c>
      <c r="D186" s="290">
        <f>'Screen+Treat'!D66</f>
        <v>0</v>
      </c>
      <c r="E186" s="290">
        <f>'Screen+Treat'!E66</f>
        <v>0</v>
      </c>
      <c r="F186" s="290">
        <f>'Screen+Treat'!F66</f>
        <v>0</v>
      </c>
      <c r="G186" s="290">
        <f>'Screen+Treat'!G66</f>
        <v>0</v>
      </c>
      <c r="H186" s="290">
        <f>'Screen+Treat'!H66</f>
        <v>0</v>
      </c>
      <c r="I186" s="290">
        <f>'Screen+Treat'!I66</f>
        <v>0</v>
      </c>
      <c r="J186" s="290">
        <f>'Screen+Treat'!J66</f>
        <v>0</v>
      </c>
      <c r="K186" s="290">
        <f>'Screen+Treat'!K66</f>
        <v>0</v>
      </c>
      <c r="L186" s="290">
        <f>'Screen+Treat'!L66</f>
        <v>0</v>
      </c>
      <c r="M186" s="290">
        <f>'Screen+Treat'!M66</f>
        <v>0</v>
      </c>
      <c r="N186" s="290">
        <f>'Screen+Treat'!N66</f>
        <v>0</v>
      </c>
      <c r="O186" s="290">
        <f>'Screen+Treat'!O66</f>
        <v>0</v>
      </c>
      <c r="P186" s="290">
        <f>'Screen+Treat'!P66</f>
        <v>0</v>
      </c>
      <c r="Q186" s="290">
        <f>'Screen+Treat'!Q66</f>
        <v>0</v>
      </c>
      <c r="R186" s="290">
        <f>'Screen+Treat'!R66</f>
        <v>0</v>
      </c>
      <c r="S186" s="290">
        <f>'Screen+Treat'!S66</f>
        <v>0</v>
      </c>
      <c r="T186" s="290">
        <f>'Screen+Treat'!T66</f>
        <v>0</v>
      </c>
      <c r="U186" s="290">
        <f>'Screen+Treat'!U66</f>
        <v>0</v>
      </c>
      <c r="V186" s="290">
        <f>'Screen+Treat'!V66</f>
        <v>0</v>
      </c>
      <c r="W186" s="290">
        <f>'Screen+Treat'!W66</f>
        <v>0</v>
      </c>
      <c r="X186" s="290">
        <f>'Screen+Treat'!X66</f>
        <v>0</v>
      </c>
      <c r="Y186" s="290">
        <f>'Screen+Treat'!Y66</f>
        <v>0</v>
      </c>
      <c r="Z186" s="290">
        <f>'Screen+Treat'!Z66</f>
        <v>0</v>
      </c>
      <c r="AA186" s="290">
        <f>'Screen+Treat'!AA66</f>
        <v>0</v>
      </c>
      <c r="AB186" s="290">
        <f>'Screen+Treat'!AB66</f>
        <v>0</v>
      </c>
      <c r="AC186" s="290">
        <f>'Screen+Treat'!AC66</f>
        <v>0</v>
      </c>
      <c r="AD186" s="290">
        <f>'Screen+Treat'!AD66</f>
        <v>0</v>
      </c>
      <c r="AE186" s="290">
        <f>'Screen+Treat'!AE66</f>
        <v>0</v>
      </c>
      <c r="AF186" s="290">
        <f>'Screen+Treat'!AF66</f>
        <v>0</v>
      </c>
      <c r="AG186" s="290">
        <f>'Screen+Treat'!AG66</f>
        <v>0</v>
      </c>
      <c r="AH186" s="290">
        <f>'Screen+Treat'!AH66</f>
        <v>0</v>
      </c>
      <c r="AI186" s="290">
        <f>'Screen+Treat'!AI66</f>
        <v>0</v>
      </c>
      <c r="AJ186" s="290">
        <f>'Screen+Treat'!AJ66</f>
        <v>0</v>
      </c>
      <c r="AK186" s="290">
        <f>'Screen+Treat'!AK66</f>
        <v>0</v>
      </c>
      <c r="AL186" s="290">
        <f>'Screen+Treat'!AL66</f>
        <v>0</v>
      </c>
      <c r="AM186" s="290">
        <f>'Screen+Treat'!AM66</f>
        <v>0</v>
      </c>
      <c r="AN186" s="290">
        <f>'Screen+Treat'!AN66</f>
        <v>0</v>
      </c>
      <c r="AO186" s="290">
        <f>'Screen+Treat'!AO66</f>
        <v>0</v>
      </c>
      <c r="AP186" s="290">
        <f>'Screen+Treat'!AP66</f>
        <v>0</v>
      </c>
      <c r="AQ186" s="290">
        <f>'Screen+Treat'!AQ66</f>
        <v>0</v>
      </c>
      <c r="AR186" s="290">
        <f>'Screen+Treat'!AR66</f>
        <v>0</v>
      </c>
      <c r="AS186" s="290">
        <f>'Screen+Treat'!AS66</f>
        <v>0</v>
      </c>
      <c r="AT186" s="290">
        <f>'Screen+Treat'!AT66</f>
        <v>0</v>
      </c>
      <c r="AU186" s="290">
        <f>'Screen+Treat'!AU66</f>
        <v>0</v>
      </c>
      <c r="AV186" s="290">
        <f>'Screen+Treat'!AV66</f>
        <v>0</v>
      </c>
      <c r="AW186" s="290">
        <f>'Screen+Treat'!AW66</f>
        <v>0</v>
      </c>
      <c r="AX186" s="290">
        <f>'Screen+Treat'!AX66</f>
        <v>0</v>
      </c>
      <c r="AY186" s="290">
        <f>'Screen+Treat'!AY66</f>
        <v>0</v>
      </c>
      <c r="AZ186" s="290">
        <f>'Screen+Treat'!AZ66</f>
        <v>0</v>
      </c>
      <c r="BA186" s="290">
        <f>'Screen+Treat'!BA66</f>
        <v>0</v>
      </c>
      <c r="BB186" s="290">
        <f>'Screen+Treat'!BB66</f>
        <v>0</v>
      </c>
      <c r="BC186" s="290">
        <f>'Screen+Treat'!BC66</f>
        <v>0</v>
      </c>
      <c r="BD186" s="290">
        <f>'Screen+Treat'!BD66</f>
        <v>0</v>
      </c>
      <c r="BE186" s="290">
        <f>'Screen+Treat'!BE66</f>
        <v>0</v>
      </c>
      <c r="BF186" s="290">
        <f>'Screen+Treat'!BF66</f>
        <v>0</v>
      </c>
      <c r="BG186" s="290">
        <f>'Screen+Treat'!BG66</f>
        <v>0</v>
      </c>
      <c r="BH186" s="290">
        <f>'Screen+Treat'!BH66</f>
        <v>0</v>
      </c>
      <c r="BI186" s="290">
        <f>'Screen+Treat'!BI66</f>
        <v>0</v>
      </c>
      <c r="BJ186" s="290">
        <f>'Screen+Treat'!BJ66</f>
        <v>0</v>
      </c>
      <c r="BK186" s="290">
        <f>'Screen+Treat'!BK66</f>
        <v>0</v>
      </c>
      <c r="BL186" s="290">
        <f>'Screen+Treat'!BL66</f>
        <v>0</v>
      </c>
      <c r="BM186" s="290">
        <f>'Screen+Treat'!BM66</f>
        <v>0</v>
      </c>
      <c r="BN186" s="290">
        <f>'Screen+Treat'!BN66</f>
        <v>0</v>
      </c>
      <c r="BO186" s="290">
        <f>'Screen+Treat'!BO66</f>
        <v>0</v>
      </c>
      <c r="BP186" s="290">
        <f>'Screen+Treat'!BP66</f>
        <v>0</v>
      </c>
      <c r="BQ186" s="290">
        <f>'Screen+Treat'!BQ66</f>
        <v>0</v>
      </c>
      <c r="BR186" s="290">
        <f>'Screen+Treat'!BR66</f>
        <v>0</v>
      </c>
      <c r="BS186" s="290">
        <f>'Screen+Treat'!BS66</f>
        <v>0</v>
      </c>
      <c r="BT186" s="290">
        <f>'Screen+Treat'!BT66</f>
        <v>0</v>
      </c>
      <c r="BU186" s="290">
        <f>'Screen+Treat'!BU66</f>
        <v>0</v>
      </c>
      <c r="BV186" s="290">
        <f>'Screen+Treat'!BV66</f>
        <v>0</v>
      </c>
      <c r="BW186" s="290">
        <f>'Screen+Treat'!BW66</f>
        <v>0</v>
      </c>
      <c r="BX186" s="290">
        <f>'Screen+Treat'!BX66</f>
        <v>0</v>
      </c>
      <c r="BY186" s="290">
        <f>'Screen+Treat'!BY66</f>
        <v>0</v>
      </c>
      <c r="BZ186" s="290">
        <f>'Screen+Treat'!BZ66</f>
        <v>0</v>
      </c>
      <c r="CA186" s="290">
        <f>'Screen+Treat'!CA66</f>
        <v>0</v>
      </c>
      <c r="CB186" s="290">
        <f>'Screen+Treat'!CB66</f>
        <v>0</v>
      </c>
      <c r="CC186" s="290">
        <f>'Screen+Treat'!CC66</f>
        <v>0</v>
      </c>
      <c r="CD186" s="290">
        <f>'Screen+Treat'!CD66</f>
        <v>0</v>
      </c>
    </row>
    <row r="187" spans="1:82">
      <c r="A187" s="285" t="s">
        <v>21</v>
      </c>
      <c r="B187" s="290">
        <f>'Screen+Treat'!B67</f>
        <v>0</v>
      </c>
      <c r="C187" s="290">
        <f>'Screen+Treat'!C67</f>
        <v>0</v>
      </c>
      <c r="D187" s="290">
        <f>'Screen+Treat'!D67</f>
        <v>0</v>
      </c>
      <c r="E187" s="290">
        <f>'Screen+Treat'!E67</f>
        <v>0</v>
      </c>
      <c r="F187" s="290">
        <f>'Screen+Treat'!F67</f>
        <v>0</v>
      </c>
      <c r="G187" s="290">
        <f>'Screen+Treat'!G67</f>
        <v>0</v>
      </c>
      <c r="H187" s="290">
        <f>'Screen+Treat'!H67</f>
        <v>0</v>
      </c>
      <c r="I187" s="290">
        <f>'Screen+Treat'!I67</f>
        <v>0</v>
      </c>
      <c r="J187" s="290">
        <f>'Screen+Treat'!J67</f>
        <v>0</v>
      </c>
      <c r="K187" s="290">
        <f>'Screen+Treat'!K67</f>
        <v>0</v>
      </c>
      <c r="L187" s="290">
        <f>'Screen+Treat'!L67</f>
        <v>0</v>
      </c>
      <c r="M187" s="290">
        <f>'Screen+Treat'!M67</f>
        <v>0</v>
      </c>
      <c r="N187" s="290">
        <f>'Screen+Treat'!N67</f>
        <v>0</v>
      </c>
      <c r="O187" s="290">
        <f>'Screen+Treat'!O67</f>
        <v>0</v>
      </c>
      <c r="P187" s="290">
        <f>'Screen+Treat'!P67</f>
        <v>0</v>
      </c>
      <c r="Q187" s="290">
        <f>'Screen+Treat'!Q67</f>
        <v>0</v>
      </c>
      <c r="R187" s="290">
        <f>'Screen+Treat'!R67</f>
        <v>0</v>
      </c>
      <c r="S187" s="290">
        <f>'Screen+Treat'!S67</f>
        <v>0</v>
      </c>
      <c r="T187" s="290">
        <f>'Screen+Treat'!T67</f>
        <v>0</v>
      </c>
      <c r="U187" s="290">
        <f>'Screen+Treat'!U67</f>
        <v>0</v>
      </c>
      <c r="V187" s="290">
        <f>'Screen+Treat'!V67</f>
        <v>0</v>
      </c>
      <c r="W187" s="290">
        <f>'Screen+Treat'!W67</f>
        <v>0</v>
      </c>
      <c r="X187" s="290">
        <f>'Screen+Treat'!X67</f>
        <v>0</v>
      </c>
      <c r="Y187" s="290">
        <f>'Screen+Treat'!Y67</f>
        <v>0</v>
      </c>
      <c r="Z187" s="290">
        <f>'Screen+Treat'!Z67</f>
        <v>0</v>
      </c>
      <c r="AA187" s="290">
        <f>'Screen+Treat'!AA67</f>
        <v>0</v>
      </c>
      <c r="AB187" s="290">
        <f>'Screen+Treat'!AB67</f>
        <v>0</v>
      </c>
      <c r="AC187" s="290">
        <f>'Screen+Treat'!AC67</f>
        <v>0</v>
      </c>
      <c r="AD187" s="290">
        <f>'Screen+Treat'!AD67</f>
        <v>0</v>
      </c>
      <c r="AE187" s="290">
        <f>'Screen+Treat'!AE67</f>
        <v>0</v>
      </c>
      <c r="AF187" s="290">
        <f>'Screen+Treat'!AF67</f>
        <v>0</v>
      </c>
      <c r="AG187" s="290">
        <f>'Screen+Treat'!AG67</f>
        <v>0</v>
      </c>
      <c r="AH187" s="290">
        <f>'Screen+Treat'!AH67</f>
        <v>0</v>
      </c>
      <c r="AI187" s="290">
        <f>'Screen+Treat'!AI67</f>
        <v>0</v>
      </c>
      <c r="AJ187" s="290">
        <f>'Screen+Treat'!AJ67</f>
        <v>0</v>
      </c>
      <c r="AK187" s="290">
        <f>'Screen+Treat'!AK67</f>
        <v>0</v>
      </c>
      <c r="AL187" s="290">
        <f>'Screen+Treat'!AL67</f>
        <v>0</v>
      </c>
      <c r="AM187" s="290">
        <f>'Screen+Treat'!AM67</f>
        <v>0</v>
      </c>
      <c r="AN187" s="290">
        <f>'Screen+Treat'!AN67</f>
        <v>0</v>
      </c>
      <c r="AO187" s="290">
        <f>'Screen+Treat'!AO67</f>
        <v>0</v>
      </c>
      <c r="AP187" s="290">
        <f>'Screen+Treat'!AP67</f>
        <v>0</v>
      </c>
      <c r="AQ187" s="290">
        <f>'Screen+Treat'!AQ67</f>
        <v>0</v>
      </c>
      <c r="AR187" s="290">
        <f>'Screen+Treat'!AR67</f>
        <v>0</v>
      </c>
      <c r="AS187" s="290">
        <f>'Screen+Treat'!AS67</f>
        <v>0</v>
      </c>
      <c r="AT187" s="290">
        <f>'Screen+Treat'!AT67</f>
        <v>0</v>
      </c>
      <c r="AU187" s="290">
        <f>'Screen+Treat'!AU67</f>
        <v>0</v>
      </c>
      <c r="AV187" s="290">
        <f>'Screen+Treat'!AV67</f>
        <v>0</v>
      </c>
      <c r="AW187" s="290">
        <f>'Screen+Treat'!AW67</f>
        <v>0</v>
      </c>
      <c r="AX187" s="290">
        <f>'Screen+Treat'!AX67</f>
        <v>0</v>
      </c>
      <c r="AY187" s="290">
        <f>'Screen+Treat'!AY67</f>
        <v>0</v>
      </c>
      <c r="AZ187" s="290">
        <f>'Screen+Treat'!AZ67</f>
        <v>0</v>
      </c>
      <c r="BA187" s="290">
        <f>'Screen+Treat'!BA67</f>
        <v>0</v>
      </c>
      <c r="BB187" s="290">
        <f>'Screen+Treat'!BB67</f>
        <v>0</v>
      </c>
      <c r="BC187" s="290">
        <f>'Screen+Treat'!BC67</f>
        <v>0</v>
      </c>
      <c r="BD187" s="290">
        <f>'Screen+Treat'!BD67</f>
        <v>0</v>
      </c>
      <c r="BE187" s="290">
        <f>'Screen+Treat'!BE67</f>
        <v>0</v>
      </c>
      <c r="BF187" s="290">
        <f>'Screen+Treat'!BF67</f>
        <v>0</v>
      </c>
      <c r="BG187" s="290">
        <f>'Screen+Treat'!BG67</f>
        <v>0</v>
      </c>
      <c r="BH187" s="290">
        <f>'Screen+Treat'!BH67</f>
        <v>0</v>
      </c>
      <c r="BI187" s="290">
        <f>'Screen+Treat'!BI67</f>
        <v>0</v>
      </c>
      <c r="BJ187" s="290">
        <f>'Screen+Treat'!BJ67</f>
        <v>0</v>
      </c>
      <c r="BK187" s="290">
        <f>'Screen+Treat'!BK67</f>
        <v>0</v>
      </c>
      <c r="BL187" s="290">
        <f>'Screen+Treat'!BL67</f>
        <v>0</v>
      </c>
      <c r="BM187" s="290">
        <f>'Screen+Treat'!BM67</f>
        <v>0</v>
      </c>
      <c r="BN187" s="290">
        <f>'Screen+Treat'!BN67</f>
        <v>0</v>
      </c>
      <c r="BO187" s="290">
        <f>'Screen+Treat'!BO67</f>
        <v>0</v>
      </c>
      <c r="BP187" s="290">
        <f>'Screen+Treat'!BP67</f>
        <v>0</v>
      </c>
      <c r="BQ187" s="290">
        <f>'Screen+Treat'!BQ67</f>
        <v>0</v>
      </c>
      <c r="BR187" s="290">
        <f>'Screen+Treat'!BR67</f>
        <v>0</v>
      </c>
      <c r="BS187" s="290">
        <f>'Screen+Treat'!BS67</f>
        <v>0</v>
      </c>
      <c r="BT187" s="290">
        <f>'Screen+Treat'!BT67</f>
        <v>0</v>
      </c>
      <c r="BU187" s="290">
        <f>'Screen+Treat'!BU67</f>
        <v>0</v>
      </c>
      <c r="BV187" s="290">
        <f>'Screen+Treat'!BV67</f>
        <v>0</v>
      </c>
      <c r="BW187" s="290">
        <f>'Screen+Treat'!BW67</f>
        <v>0</v>
      </c>
      <c r="BX187" s="290">
        <f>'Screen+Treat'!BX67</f>
        <v>0</v>
      </c>
      <c r="BY187" s="290">
        <f>'Screen+Treat'!BY67</f>
        <v>0</v>
      </c>
      <c r="BZ187" s="290">
        <f>'Screen+Treat'!BZ67</f>
        <v>0</v>
      </c>
      <c r="CA187" s="290">
        <f>'Screen+Treat'!CA67</f>
        <v>0</v>
      </c>
      <c r="CB187" s="290">
        <f>'Screen+Treat'!CB67</f>
        <v>0</v>
      </c>
      <c r="CC187" s="290">
        <f>'Screen+Treat'!CC67</f>
        <v>0</v>
      </c>
      <c r="CD187" s="290">
        <f>'Screen+Treat'!CD67</f>
        <v>0</v>
      </c>
    </row>
    <row r="188" spans="1:82">
      <c r="A188" s="285" t="s">
        <v>22</v>
      </c>
      <c r="B188" s="290">
        <f>'Screen+Treat'!B68</f>
        <v>0</v>
      </c>
      <c r="C188" s="290">
        <f>'Screen+Treat'!C68</f>
        <v>0</v>
      </c>
      <c r="D188" s="290">
        <f>'Screen+Treat'!D68</f>
        <v>0</v>
      </c>
      <c r="E188" s="290">
        <f>'Screen+Treat'!E68</f>
        <v>0</v>
      </c>
      <c r="F188" s="290">
        <f>'Screen+Treat'!F68</f>
        <v>0</v>
      </c>
      <c r="G188" s="290">
        <f>'Screen+Treat'!G68</f>
        <v>0</v>
      </c>
      <c r="H188" s="290">
        <f>'Screen+Treat'!H68</f>
        <v>0</v>
      </c>
      <c r="I188" s="290">
        <f>'Screen+Treat'!I68</f>
        <v>0</v>
      </c>
      <c r="J188" s="290">
        <f>'Screen+Treat'!J68</f>
        <v>0</v>
      </c>
      <c r="K188" s="290">
        <f>'Screen+Treat'!K68</f>
        <v>0</v>
      </c>
      <c r="L188" s="290">
        <f>'Screen+Treat'!L68</f>
        <v>0</v>
      </c>
      <c r="M188" s="290">
        <f>'Screen+Treat'!M68</f>
        <v>0</v>
      </c>
      <c r="N188" s="290">
        <f>'Screen+Treat'!N68</f>
        <v>0</v>
      </c>
      <c r="O188" s="290">
        <f>'Screen+Treat'!O68</f>
        <v>0</v>
      </c>
      <c r="P188" s="290">
        <f>'Screen+Treat'!P68</f>
        <v>0</v>
      </c>
      <c r="Q188" s="290">
        <f>'Screen+Treat'!Q68</f>
        <v>0</v>
      </c>
      <c r="R188" s="290">
        <f>'Screen+Treat'!R68</f>
        <v>0</v>
      </c>
      <c r="S188" s="290">
        <f>'Screen+Treat'!S68</f>
        <v>0</v>
      </c>
      <c r="T188" s="290">
        <f>'Screen+Treat'!T68</f>
        <v>0</v>
      </c>
      <c r="U188" s="290">
        <f>'Screen+Treat'!U68</f>
        <v>0</v>
      </c>
      <c r="V188" s="290">
        <f>'Screen+Treat'!V68</f>
        <v>0</v>
      </c>
      <c r="W188" s="290">
        <f>'Screen+Treat'!W68</f>
        <v>0</v>
      </c>
      <c r="X188" s="290">
        <f>'Screen+Treat'!X68</f>
        <v>0</v>
      </c>
      <c r="Y188" s="290">
        <f>'Screen+Treat'!Y68</f>
        <v>0</v>
      </c>
      <c r="Z188" s="290">
        <f>'Screen+Treat'!Z68</f>
        <v>0</v>
      </c>
      <c r="AA188" s="290">
        <f>'Screen+Treat'!AA68</f>
        <v>0</v>
      </c>
      <c r="AB188" s="290">
        <f>'Screen+Treat'!AB68</f>
        <v>0</v>
      </c>
      <c r="AC188" s="290">
        <f>'Screen+Treat'!AC68</f>
        <v>0</v>
      </c>
      <c r="AD188" s="290">
        <f>'Screen+Treat'!AD68</f>
        <v>0</v>
      </c>
      <c r="AE188" s="290">
        <f>'Screen+Treat'!AE68</f>
        <v>0</v>
      </c>
      <c r="AF188" s="290">
        <f>'Screen+Treat'!AF68</f>
        <v>0</v>
      </c>
      <c r="AG188" s="290">
        <f>'Screen+Treat'!AG68</f>
        <v>0</v>
      </c>
      <c r="AH188" s="290">
        <f>'Screen+Treat'!AH68</f>
        <v>0</v>
      </c>
      <c r="AI188" s="290">
        <f>'Screen+Treat'!AI68</f>
        <v>0</v>
      </c>
      <c r="AJ188" s="290">
        <f>'Screen+Treat'!AJ68</f>
        <v>0</v>
      </c>
      <c r="AK188" s="290">
        <f>'Screen+Treat'!AK68</f>
        <v>0</v>
      </c>
      <c r="AL188" s="290">
        <f>'Screen+Treat'!AL68</f>
        <v>0</v>
      </c>
      <c r="AM188" s="290">
        <f>'Screen+Treat'!AM68</f>
        <v>0</v>
      </c>
      <c r="AN188" s="290">
        <f>'Screen+Treat'!AN68</f>
        <v>0</v>
      </c>
      <c r="AO188" s="290">
        <f>'Screen+Treat'!AO68</f>
        <v>0</v>
      </c>
      <c r="AP188" s="290">
        <f>'Screen+Treat'!AP68</f>
        <v>0</v>
      </c>
      <c r="AQ188" s="290">
        <f>'Screen+Treat'!AQ68</f>
        <v>0</v>
      </c>
      <c r="AR188" s="290">
        <f>'Screen+Treat'!AR68</f>
        <v>0</v>
      </c>
      <c r="AS188" s="290">
        <f>'Screen+Treat'!AS68</f>
        <v>0</v>
      </c>
      <c r="AT188" s="290">
        <f>'Screen+Treat'!AT68</f>
        <v>0</v>
      </c>
      <c r="AU188" s="290">
        <f>'Screen+Treat'!AU68</f>
        <v>0</v>
      </c>
      <c r="AV188" s="290">
        <f>'Screen+Treat'!AV68</f>
        <v>0</v>
      </c>
      <c r="AW188" s="290">
        <f>'Screen+Treat'!AW68</f>
        <v>0</v>
      </c>
      <c r="AX188" s="290">
        <f>'Screen+Treat'!AX68</f>
        <v>0</v>
      </c>
      <c r="AY188" s="290">
        <f>'Screen+Treat'!AY68</f>
        <v>0</v>
      </c>
      <c r="AZ188" s="290">
        <f>'Screen+Treat'!AZ68</f>
        <v>0</v>
      </c>
      <c r="BA188" s="290">
        <f>'Screen+Treat'!BA68</f>
        <v>0</v>
      </c>
      <c r="BB188" s="290">
        <f>'Screen+Treat'!BB68</f>
        <v>0</v>
      </c>
      <c r="BC188" s="290">
        <f>'Screen+Treat'!BC68</f>
        <v>0</v>
      </c>
      <c r="BD188" s="290">
        <f>'Screen+Treat'!BD68</f>
        <v>0</v>
      </c>
      <c r="BE188" s="290">
        <f>'Screen+Treat'!BE68</f>
        <v>0</v>
      </c>
      <c r="BF188" s="290">
        <f>'Screen+Treat'!BF68</f>
        <v>0</v>
      </c>
      <c r="BG188" s="290">
        <f>'Screen+Treat'!BG68</f>
        <v>0</v>
      </c>
      <c r="BH188" s="290">
        <f>'Screen+Treat'!BH68</f>
        <v>0</v>
      </c>
      <c r="BI188" s="290">
        <f>'Screen+Treat'!BI68</f>
        <v>0</v>
      </c>
      <c r="BJ188" s="290">
        <f>'Screen+Treat'!BJ68</f>
        <v>0</v>
      </c>
      <c r="BK188" s="290">
        <f>'Screen+Treat'!BK68</f>
        <v>0</v>
      </c>
      <c r="BL188" s="290">
        <f>'Screen+Treat'!BL68</f>
        <v>0</v>
      </c>
      <c r="BM188" s="290">
        <f>'Screen+Treat'!BM68</f>
        <v>0</v>
      </c>
      <c r="BN188" s="290">
        <f>'Screen+Treat'!BN68</f>
        <v>0</v>
      </c>
      <c r="BO188" s="290">
        <f>'Screen+Treat'!BO68</f>
        <v>0</v>
      </c>
      <c r="BP188" s="290">
        <f>'Screen+Treat'!BP68</f>
        <v>0</v>
      </c>
      <c r="BQ188" s="290">
        <f>'Screen+Treat'!BQ68</f>
        <v>0</v>
      </c>
      <c r="BR188" s="290">
        <f>'Screen+Treat'!BR68</f>
        <v>0</v>
      </c>
      <c r="BS188" s="290">
        <f>'Screen+Treat'!BS68</f>
        <v>0</v>
      </c>
      <c r="BT188" s="290">
        <f>'Screen+Treat'!BT68</f>
        <v>0</v>
      </c>
      <c r="BU188" s="290">
        <f>'Screen+Treat'!BU68</f>
        <v>0</v>
      </c>
      <c r="BV188" s="290">
        <f>'Screen+Treat'!BV68</f>
        <v>0</v>
      </c>
      <c r="BW188" s="290">
        <f>'Screen+Treat'!BW68</f>
        <v>0</v>
      </c>
      <c r="BX188" s="290">
        <f>'Screen+Treat'!BX68</f>
        <v>0</v>
      </c>
      <c r="BY188" s="290">
        <f>'Screen+Treat'!BY68</f>
        <v>0</v>
      </c>
      <c r="BZ188" s="290">
        <f>'Screen+Treat'!BZ68</f>
        <v>0</v>
      </c>
      <c r="CA188" s="290">
        <f>'Screen+Treat'!CA68</f>
        <v>0</v>
      </c>
      <c r="CB188" s="290">
        <f>'Screen+Treat'!CB68</f>
        <v>0</v>
      </c>
      <c r="CC188" s="290">
        <f>'Screen+Treat'!CC68</f>
        <v>0</v>
      </c>
      <c r="CD188" s="290">
        <f>'Screen+Treat'!CD68</f>
        <v>0</v>
      </c>
    </row>
    <row r="189" spans="1:82">
      <c r="A189" s="298" t="s">
        <v>6</v>
      </c>
      <c r="B189" s="290">
        <f>'Screen+Treat'!B69</f>
        <v>0</v>
      </c>
      <c r="C189" s="290">
        <f>'Screen+Treat'!C69</f>
        <v>0</v>
      </c>
      <c r="D189" s="290">
        <f>'Screen+Treat'!D69</f>
        <v>0</v>
      </c>
      <c r="E189" s="290">
        <f>'Screen+Treat'!E69</f>
        <v>0</v>
      </c>
      <c r="F189" s="290">
        <f>'Screen+Treat'!F69</f>
        <v>0</v>
      </c>
      <c r="G189" s="290">
        <f>'Screen+Treat'!G69</f>
        <v>0</v>
      </c>
      <c r="H189" s="290">
        <f>'Screen+Treat'!H69</f>
        <v>0</v>
      </c>
      <c r="I189" s="290">
        <f>'Screen+Treat'!I69</f>
        <v>0</v>
      </c>
      <c r="J189" s="290">
        <f>'Screen+Treat'!J69</f>
        <v>0</v>
      </c>
      <c r="K189" s="290">
        <f>'Screen+Treat'!K69</f>
        <v>0</v>
      </c>
      <c r="L189" s="290">
        <f>'Screen+Treat'!L69</f>
        <v>0</v>
      </c>
      <c r="M189" s="290">
        <f>'Screen+Treat'!M69</f>
        <v>0</v>
      </c>
      <c r="N189" s="290">
        <f>'Screen+Treat'!N69</f>
        <v>0</v>
      </c>
      <c r="O189" s="290">
        <f>'Screen+Treat'!O69</f>
        <v>0</v>
      </c>
      <c r="P189" s="290">
        <f>'Screen+Treat'!P69</f>
        <v>0</v>
      </c>
      <c r="Q189" s="290">
        <f>'Screen+Treat'!Q69</f>
        <v>0</v>
      </c>
      <c r="R189" s="290">
        <f>'Screen+Treat'!R69</f>
        <v>0</v>
      </c>
      <c r="S189" s="290">
        <f>'Screen+Treat'!S69</f>
        <v>0</v>
      </c>
      <c r="T189" s="290">
        <f>'Screen+Treat'!T69</f>
        <v>0</v>
      </c>
      <c r="U189" s="290">
        <f>'Screen+Treat'!U69</f>
        <v>0</v>
      </c>
      <c r="V189" s="290">
        <f>'Screen+Treat'!V69</f>
        <v>0</v>
      </c>
      <c r="W189" s="290">
        <f>'Screen+Treat'!W69</f>
        <v>0</v>
      </c>
      <c r="X189" s="290">
        <f>'Screen+Treat'!X69</f>
        <v>0</v>
      </c>
      <c r="Y189" s="290">
        <f>'Screen+Treat'!Y69</f>
        <v>0</v>
      </c>
      <c r="Z189" s="290">
        <f>'Screen+Treat'!Z69</f>
        <v>0</v>
      </c>
      <c r="AA189" s="290">
        <f>'Screen+Treat'!AA69</f>
        <v>0</v>
      </c>
      <c r="AB189" s="290">
        <f>'Screen+Treat'!AB69</f>
        <v>0</v>
      </c>
      <c r="AC189" s="290">
        <f>'Screen+Treat'!AC69</f>
        <v>0</v>
      </c>
      <c r="AD189" s="290">
        <f>'Screen+Treat'!AD69</f>
        <v>0</v>
      </c>
      <c r="AE189" s="290">
        <f>'Screen+Treat'!AE69</f>
        <v>0</v>
      </c>
      <c r="AF189" s="290">
        <f>'Screen+Treat'!AF69</f>
        <v>0</v>
      </c>
      <c r="AG189" s="290">
        <f>'Screen+Treat'!AG69</f>
        <v>0</v>
      </c>
      <c r="AH189" s="290">
        <f>'Screen+Treat'!AH69</f>
        <v>0</v>
      </c>
      <c r="AI189" s="290">
        <f>'Screen+Treat'!AI69</f>
        <v>0</v>
      </c>
      <c r="AJ189" s="290">
        <f>'Screen+Treat'!AJ69</f>
        <v>0</v>
      </c>
      <c r="AK189" s="290">
        <f>'Screen+Treat'!AK69</f>
        <v>0</v>
      </c>
      <c r="AL189" s="290">
        <f>'Screen+Treat'!AL69</f>
        <v>0</v>
      </c>
      <c r="AM189" s="290">
        <f>'Screen+Treat'!AM69</f>
        <v>0</v>
      </c>
      <c r="AN189" s="290">
        <f>'Screen+Treat'!AN69</f>
        <v>0</v>
      </c>
      <c r="AO189" s="290">
        <f>'Screen+Treat'!AO69</f>
        <v>0</v>
      </c>
      <c r="AP189" s="290">
        <f>'Screen+Treat'!AP69</f>
        <v>0</v>
      </c>
      <c r="AQ189" s="290">
        <f>'Screen+Treat'!AQ69</f>
        <v>0</v>
      </c>
      <c r="AR189" s="290">
        <f>'Screen+Treat'!AR69</f>
        <v>0</v>
      </c>
      <c r="AS189" s="290">
        <f>'Screen+Treat'!AS69</f>
        <v>0</v>
      </c>
      <c r="AT189" s="290">
        <f>'Screen+Treat'!AT69</f>
        <v>0</v>
      </c>
      <c r="AU189" s="290">
        <f>'Screen+Treat'!AU69</f>
        <v>0</v>
      </c>
      <c r="AV189" s="290">
        <f>'Screen+Treat'!AV69</f>
        <v>0</v>
      </c>
      <c r="AW189" s="290">
        <f>'Screen+Treat'!AW69</f>
        <v>0</v>
      </c>
      <c r="AX189" s="290">
        <f>'Screen+Treat'!AX69</f>
        <v>0</v>
      </c>
      <c r="AY189" s="290">
        <f>'Screen+Treat'!AY69</f>
        <v>0</v>
      </c>
      <c r="AZ189" s="290">
        <f>'Screen+Treat'!AZ69</f>
        <v>0</v>
      </c>
      <c r="BA189" s="290">
        <f>'Screen+Treat'!BA69</f>
        <v>0</v>
      </c>
      <c r="BB189" s="290">
        <f>'Screen+Treat'!BB69</f>
        <v>0</v>
      </c>
      <c r="BC189" s="290">
        <f>'Screen+Treat'!BC69</f>
        <v>0</v>
      </c>
      <c r="BD189" s="290">
        <f>'Screen+Treat'!BD69</f>
        <v>0</v>
      </c>
      <c r="BE189" s="290">
        <f>'Screen+Treat'!BE69</f>
        <v>0</v>
      </c>
      <c r="BF189" s="290">
        <f>'Screen+Treat'!BF69</f>
        <v>0</v>
      </c>
      <c r="BG189" s="290">
        <f>'Screen+Treat'!BG69</f>
        <v>0</v>
      </c>
      <c r="BH189" s="290">
        <f>'Screen+Treat'!BH69</f>
        <v>0</v>
      </c>
      <c r="BI189" s="290">
        <f>'Screen+Treat'!BI69</f>
        <v>0</v>
      </c>
      <c r="BJ189" s="290">
        <f>'Screen+Treat'!BJ69</f>
        <v>0</v>
      </c>
      <c r="BK189" s="290">
        <f>'Screen+Treat'!BK69</f>
        <v>0</v>
      </c>
      <c r="BL189" s="290">
        <f>'Screen+Treat'!BL69</f>
        <v>0</v>
      </c>
      <c r="BM189" s="290">
        <f>'Screen+Treat'!BM69</f>
        <v>0</v>
      </c>
      <c r="BN189" s="290">
        <f>'Screen+Treat'!BN69</f>
        <v>0</v>
      </c>
      <c r="BO189" s="290">
        <f>'Screen+Treat'!BO69</f>
        <v>0</v>
      </c>
      <c r="BP189" s="290">
        <f>'Screen+Treat'!BP69</f>
        <v>0</v>
      </c>
      <c r="BQ189" s="290">
        <f>'Screen+Treat'!BQ69</f>
        <v>0</v>
      </c>
      <c r="BR189" s="290">
        <f>'Screen+Treat'!BR69</f>
        <v>0</v>
      </c>
      <c r="BS189" s="290">
        <f>'Screen+Treat'!BS69</f>
        <v>0</v>
      </c>
      <c r="BT189" s="290">
        <f>'Screen+Treat'!BT69</f>
        <v>0</v>
      </c>
      <c r="BU189" s="290">
        <f>'Screen+Treat'!BU69</f>
        <v>0</v>
      </c>
      <c r="BV189" s="290">
        <f>'Screen+Treat'!BV69</f>
        <v>0</v>
      </c>
      <c r="BW189" s="290">
        <f>'Screen+Treat'!BW69</f>
        <v>0</v>
      </c>
      <c r="BX189" s="290">
        <f>'Screen+Treat'!BX69</f>
        <v>0</v>
      </c>
      <c r="BY189" s="290">
        <f>'Screen+Treat'!BY69</f>
        <v>0</v>
      </c>
      <c r="BZ189" s="290">
        <f>'Screen+Treat'!BZ69</f>
        <v>0</v>
      </c>
      <c r="CA189" s="290">
        <f>'Screen+Treat'!CA69</f>
        <v>0</v>
      </c>
      <c r="CB189" s="290">
        <f>'Screen+Treat'!CB69</f>
        <v>0</v>
      </c>
      <c r="CC189" s="290">
        <f>'Screen+Treat'!CC69</f>
        <v>0</v>
      </c>
      <c r="CD189" s="290">
        <f>'Screen+Treat'!CD69</f>
        <v>0</v>
      </c>
    </row>
  </sheetData>
  <mergeCells count="4">
    <mergeCell ref="B45:E45"/>
    <mergeCell ref="F45:H45"/>
    <mergeCell ref="B60:E60"/>
    <mergeCell ref="F60:H60"/>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10</vt:i4>
      </vt:variant>
      <vt:variant>
        <vt:lpstr>Named Ranges</vt:lpstr>
      </vt:variant>
      <vt:variant>
        <vt:i4>5</vt:i4>
      </vt:variant>
    </vt:vector>
  </HeadingPairs>
  <TitlesOfParts>
    <vt:vector size="15" baseType="lpstr">
      <vt:lpstr>ReadMe</vt:lpstr>
      <vt:lpstr>Nat History Flowchart</vt:lpstr>
      <vt:lpstr>Parameters</vt:lpstr>
      <vt:lpstr>NatHistoryParameters</vt:lpstr>
      <vt:lpstr>PopulationSizes</vt:lpstr>
      <vt:lpstr>SexualBehaviour</vt:lpstr>
      <vt:lpstr>Screen+Treat</vt:lpstr>
      <vt:lpstr>ContactTracing</vt:lpstr>
      <vt:lpstr>RReadData</vt:lpstr>
      <vt:lpstr>PrevalenceData</vt:lpstr>
      <vt:lpstr>RPR_TPHA</vt:lpstr>
      <vt:lpstr>RPRnegTPHApos</vt:lpstr>
      <vt:lpstr>RPRpos</vt:lpstr>
      <vt:lpstr>RPRposTPHApos</vt:lpstr>
      <vt:lpstr>TPHApos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Eline</dc:creator>
  <cp:lastModifiedBy>Eline</cp:lastModifiedBy>
  <dcterms:created xsi:type="dcterms:W3CDTF">2019-02-07T09:25:32Z</dcterms:created>
  <dcterms:modified xsi:type="dcterms:W3CDTF">2020-08-04T09:15:18Z</dcterms:modified>
</cp:coreProperties>
</file>